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720" yWindow="1080" windowWidth="13992" windowHeight="7920" activeTab="3"/>
  </bookViews>
  <sheets>
    <sheet name="2022" sheetId="1" r:id="rId1"/>
    <sheet name="2023-24" sheetId="2" r:id="rId2"/>
    <sheet name="Лист1" sheetId="3" r:id="rId3"/>
    <sheet name="Лист2" sheetId="4" r:id="rId4"/>
  </sheets>
  <definedNames>
    <definedName name="_xlnm.Print_Area" localSheetId="0">'2022'!$A$3:$H$119</definedName>
  </definedNames>
  <calcPr calcId="125725"/>
</workbook>
</file>

<file path=xl/calcChain.xml><?xml version="1.0" encoding="utf-8"?>
<calcChain xmlns="http://schemas.openxmlformats.org/spreadsheetml/2006/main">
  <c r="J140" i="4"/>
  <c r="J138"/>
  <c r="J136"/>
  <c r="J135" s="1"/>
  <c r="J134" s="1"/>
  <c r="J133" s="1"/>
  <c r="J131"/>
  <c r="J130" s="1"/>
  <c r="J129" s="1"/>
  <c r="J127"/>
  <c r="J126"/>
  <c r="J125" s="1"/>
  <c r="J124" s="1"/>
  <c r="J122"/>
  <c r="J118"/>
  <c r="J117" s="1"/>
  <c r="J116" s="1"/>
  <c r="J114"/>
  <c r="J112"/>
  <c r="J110"/>
  <c r="J108"/>
  <c r="J106"/>
  <c r="J103"/>
  <c r="J102" s="1"/>
  <c r="J100"/>
  <c r="J99"/>
  <c r="J98"/>
  <c r="J96"/>
  <c r="J95"/>
  <c r="J94"/>
  <c r="K87"/>
  <c r="K86" s="1"/>
  <c r="K33" s="1"/>
  <c r="K140" s="1"/>
  <c r="J87"/>
  <c r="J86"/>
  <c r="J84"/>
  <c r="J82"/>
  <c r="J81"/>
  <c r="J79"/>
  <c r="J78"/>
  <c r="J76"/>
  <c r="J75"/>
  <c r="J74"/>
  <c r="J72"/>
  <c r="J69" s="1"/>
  <c r="J68" s="1"/>
  <c r="J70"/>
  <c r="J55"/>
  <c r="J53"/>
  <c r="J48"/>
  <c r="J47"/>
  <c r="J45"/>
  <c r="J44" s="1"/>
  <c r="J37"/>
  <c r="J36"/>
  <c r="J35"/>
  <c r="P138" i="3"/>
  <c r="P136"/>
  <c r="P134"/>
  <c r="P133"/>
  <c r="P132" s="1"/>
  <c r="P131" s="1"/>
  <c r="P129"/>
  <c r="P128" s="1"/>
  <c r="P127" s="1"/>
  <c r="P125"/>
  <c r="P124" s="1"/>
  <c r="P123" s="1"/>
  <c r="P122" s="1"/>
  <c r="P120"/>
  <c r="P116"/>
  <c r="P115" s="1"/>
  <c r="P114" s="1"/>
  <c r="P112"/>
  <c r="P110"/>
  <c r="P108"/>
  <c r="P106"/>
  <c r="P104"/>
  <c r="P101"/>
  <c r="P100" s="1"/>
  <c r="P98"/>
  <c r="P97"/>
  <c r="P96"/>
  <c r="P94"/>
  <c r="P93" s="1"/>
  <c r="P92" s="1"/>
  <c r="Q85"/>
  <c r="Q84" s="1"/>
  <c r="Q31" s="1"/>
  <c r="Q138" s="1"/>
  <c r="P85"/>
  <c r="P84"/>
  <c r="P82"/>
  <c r="P80"/>
  <c r="P79"/>
  <c r="P77"/>
  <c r="P76"/>
  <c r="P74"/>
  <c r="P73"/>
  <c r="P72" s="1"/>
  <c r="P70"/>
  <c r="P67" s="1"/>
  <c r="P66" s="1"/>
  <c r="P68"/>
  <c r="P53"/>
  <c r="P51"/>
  <c r="P46"/>
  <c r="P45" s="1"/>
  <c r="P43"/>
  <c r="P35"/>
  <c r="P34" s="1"/>
  <c r="P33" s="1"/>
  <c r="G103" i="1"/>
  <c r="G99"/>
  <c r="G98" s="1"/>
  <c r="G97" s="1"/>
  <c r="G119"/>
  <c r="G91"/>
  <c r="G89"/>
  <c r="G93"/>
  <c r="G36"/>
  <c r="G26"/>
  <c r="G29"/>
  <c r="G28" s="1"/>
  <c r="G34"/>
  <c r="G18"/>
  <c r="G17" s="1"/>
  <c r="G16" s="1"/>
  <c r="G51"/>
  <c r="G53"/>
  <c r="G57"/>
  <c r="G56" s="1"/>
  <c r="G55" s="1"/>
  <c r="G60"/>
  <c r="G63"/>
  <c r="G62" s="1"/>
  <c r="G59" s="1"/>
  <c r="G65"/>
  <c r="G81"/>
  <c r="G80" s="1"/>
  <c r="G79" s="1"/>
  <c r="G117"/>
  <c r="G108"/>
  <c r="G107" s="1"/>
  <c r="G106" s="1"/>
  <c r="G105" s="1"/>
  <c r="G68"/>
  <c r="G67" s="1"/>
  <c r="G77"/>
  <c r="G76" s="1"/>
  <c r="G75" s="1"/>
  <c r="G87"/>
  <c r="G112"/>
  <c r="G111" s="1"/>
  <c r="G110" s="1"/>
  <c r="H63" i="2"/>
  <c r="H64"/>
  <c r="I64"/>
  <c r="G66"/>
  <c r="I66"/>
  <c r="H78"/>
  <c r="G64"/>
  <c r="H88"/>
  <c r="H90"/>
  <c r="H89" s="1"/>
  <c r="I90"/>
  <c r="I89" s="1"/>
  <c r="G90"/>
  <c r="G89" s="1"/>
  <c r="H68" i="1"/>
  <c r="H67" s="1"/>
  <c r="H14" s="1"/>
  <c r="H121" s="1"/>
  <c r="I31" i="2"/>
  <c r="J53"/>
  <c r="J52" s="1"/>
  <c r="J51" s="1"/>
  <c r="J12" s="1"/>
  <c r="J95" s="1"/>
  <c r="H53"/>
  <c r="H52"/>
  <c r="H51" s="1"/>
  <c r="H12" s="1"/>
  <c r="H95" s="1"/>
  <c r="G31"/>
  <c r="I29"/>
  <c r="I27"/>
  <c r="G29"/>
  <c r="G27"/>
  <c r="I16"/>
  <c r="I15"/>
  <c r="I14" s="1"/>
  <c r="G16"/>
  <c r="G15" s="1"/>
  <c r="G14" s="1"/>
  <c r="G53"/>
  <c r="G52"/>
  <c r="G51" s="1"/>
  <c r="I53"/>
  <c r="I52" s="1"/>
  <c r="I51" s="1"/>
  <c r="I20"/>
  <c r="G20"/>
  <c r="I44"/>
  <c r="I49"/>
  <c r="G49"/>
  <c r="I23"/>
  <c r="I22"/>
  <c r="I19" s="1"/>
  <c r="G23"/>
  <c r="G22"/>
  <c r="G19" s="1"/>
  <c r="I85"/>
  <c r="I84" s="1"/>
  <c r="I81"/>
  <c r="I80" s="1"/>
  <c r="I79" s="1"/>
  <c r="I78" s="1"/>
  <c r="I75"/>
  <c r="I74" s="1"/>
  <c r="I73" s="1"/>
  <c r="I71"/>
  <c r="I69"/>
  <c r="I60"/>
  <c r="I59"/>
  <c r="I58" s="1"/>
  <c r="I47"/>
  <c r="I46" s="1"/>
  <c r="I43" s="1"/>
  <c r="I41"/>
  <c r="I40"/>
  <c r="I39"/>
  <c r="G85"/>
  <c r="G84" s="1"/>
  <c r="G83" s="1"/>
  <c r="G81"/>
  <c r="G80"/>
  <c r="G79" s="1"/>
  <c r="G78" s="1"/>
  <c r="G71"/>
  <c r="G69"/>
  <c r="G60"/>
  <c r="G59"/>
  <c r="G58"/>
  <c r="G47"/>
  <c r="G46" s="1"/>
  <c r="G43" s="1"/>
  <c r="G44"/>
  <c r="G41"/>
  <c r="G40" s="1"/>
  <c r="G39" s="1"/>
  <c r="G95" i="1"/>
  <c r="G75" i="2"/>
  <c r="G74" s="1"/>
  <c r="G73" s="1"/>
  <c r="G63"/>
  <c r="G62" s="1"/>
  <c r="I63"/>
  <c r="I62" s="1"/>
  <c r="J34" i="4" l="1"/>
  <c r="P42" i="3"/>
  <c r="P32" s="1"/>
  <c r="G50" i="1"/>
  <c r="G49" s="1"/>
  <c r="G116"/>
  <c r="G115" s="1"/>
  <c r="G114" s="1"/>
  <c r="G84"/>
  <c r="G83" s="1"/>
  <c r="G25"/>
  <c r="G15" s="1"/>
  <c r="I88" i="2"/>
  <c r="I87" s="1"/>
  <c r="G88"/>
  <c r="G87" s="1"/>
  <c r="G13"/>
  <c r="I13"/>
  <c r="I12" s="1"/>
  <c r="I95" s="1"/>
  <c r="G121" i="1" l="1"/>
  <c r="G12" i="2"/>
  <c r="G95" s="1"/>
</calcChain>
</file>

<file path=xl/sharedStrings.xml><?xml version="1.0" encoding="utf-8"?>
<sst xmlns="http://schemas.openxmlformats.org/spreadsheetml/2006/main" count="1786" uniqueCount="178">
  <si>
    <t>Коды  ведомственной классификации</t>
  </si>
  <si>
    <t>Целевая статья</t>
  </si>
  <si>
    <t>Сумма</t>
  </si>
  <si>
    <t>00</t>
  </si>
  <si>
    <t>Общегосударственные вопросы</t>
  </si>
  <si>
    <t>01</t>
  </si>
  <si>
    <t>02</t>
  </si>
  <si>
    <t>Резервные фонды</t>
  </si>
  <si>
    <t>Другие общегосударственные вопросы</t>
  </si>
  <si>
    <t>03</t>
  </si>
  <si>
    <t>09</t>
  </si>
  <si>
    <t>04</t>
  </si>
  <si>
    <t>11</t>
  </si>
  <si>
    <t>05</t>
  </si>
  <si>
    <t>10</t>
  </si>
  <si>
    <t>Пенсионное обеспечение</t>
  </si>
  <si>
    <t xml:space="preserve">Наименование </t>
  </si>
  <si>
    <t>ГРБС</t>
  </si>
  <si>
    <t>Раз  дел</t>
  </si>
  <si>
    <t>Под   раз    дел</t>
  </si>
  <si>
    <t>Вид рас  хода</t>
  </si>
  <si>
    <t>Доплаты к пенсиям, дополнительное пенсионное обеспечение</t>
  </si>
  <si>
    <t>Иные межбюджетные трансферты</t>
  </si>
  <si>
    <t>(тыс. рублей)</t>
  </si>
  <si>
    <t>Оценка недвижимости, признание прав и регулирование отношений по государственной и муниципальной собственности</t>
  </si>
  <si>
    <t>Социальная политика</t>
  </si>
  <si>
    <t>13</t>
  </si>
  <si>
    <t>Физическая культура и спорт</t>
  </si>
  <si>
    <t>Массовый спорт</t>
  </si>
  <si>
    <t>244</t>
  </si>
  <si>
    <t>870</t>
  </si>
  <si>
    <t>121</t>
  </si>
  <si>
    <t>122</t>
  </si>
  <si>
    <t>852</t>
  </si>
  <si>
    <t>Уплата прочих налогов, сборов и иных платежей</t>
  </si>
  <si>
    <t>540</t>
  </si>
  <si>
    <t>в том числе за счет средств федерального бюджета</t>
  </si>
  <si>
    <t>Жилищно-коммунальное хозяйство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</si>
  <si>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</si>
  <si>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</si>
  <si>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Руководство и управление в сфере установленных функций органов  местного самоуправления</t>
  </si>
  <si>
    <t>Расходы на обеспечение функционирования высшего должностного лица муниципального образования</t>
  </si>
  <si>
    <t>Фонд оплаты труда государственных (муниципальных) органов и взносы по обязательному социальному страхованию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</si>
  <si>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</si>
  <si>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обеспечение функций органов местного самоуправления</t>
  </si>
  <si>
    <t>Иные выплаты персоналу государственных (муниципальных) органов, за исключением фонда оплаты труда</t>
  </si>
  <si>
    <t>Прочая закупка товаров, работ и услуг для обеспечения государственных (муниципальных) нужд</t>
  </si>
  <si>
    <t>Выполнение других обязательств муниципального образования</t>
  </si>
  <si>
    <t xml:space="preserve">Расходы на проведение мероприятий в области физической культуры и  спорта </t>
  </si>
  <si>
    <t>Доплаты к пенсиям муниципальных служащих</t>
  </si>
  <si>
    <t>Пособия, компенсации и иные социальные выплаты гражданам, кроме публичных нормативных обязательств</t>
  </si>
  <si>
    <t>321</t>
  </si>
  <si>
    <t xml:space="preserve">Межбюджетные трансферты из бюджетов поселений бюджету муниципального района на осуществление полномочий по осуществлению внешнего муниципального финансового контроля поселений Бичурского района в соответствии с заключенными соглашениями
</t>
  </si>
  <si>
    <t>Национальная оборона</t>
  </si>
  <si>
    <t>Мобилизационная и вневойсковая подготовка</t>
  </si>
  <si>
    <t>Предупреждение и ликвидация последствий чрезвычайных ситуаций и стихийных бедствий природного и техногенного характера</t>
  </si>
  <si>
    <t>Благоустройство</t>
  </si>
  <si>
    <t>Всего расходов:</t>
  </si>
  <si>
    <t>Субвенции на осуществление первичного воинского учета на территориях, где отсутствуют военные комиссариаты, по иным непрограммным мероприятиям в рамках непрограммного направления деятельности "Реализация функций иных федеральных органов государственной власти"</t>
  </si>
  <si>
    <t>Финансовая поддержка ТОС посредством республиканского конкурса "Лучшее территориальное общественное самоуправление"</t>
  </si>
  <si>
    <t>Осуществление государственных полномочий по расчету и предоставлению дотаций поселениям</t>
  </si>
  <si>
    <t>Организация и содержание мест захоронения</t>
  </si>
  <si>
    <t>Резервный фонд местной администрации</t>
  </si>
  <si>
    <t>Администрация муниципального образования - сельское поселение "ское"</t>
  </si>
  <si>
    <t xml:space="preserve">                          к решению Совета депутатов муниципального образования - </t>
  </si>
  <si>
    <t xml:space="preserve">"О  бюджете муниципального образования - </t>
  </si>
  <si>
    <t>Резервный фонд финансирования непредвиденных расходов Администрации МО-СП "ское"</t>
  </si>
  <si>
    <t>Резервные средства</t>
  </si>
  <si>
    <t>Межбюджетные трансферты бюджетам муниципальных образований из бюджетов сельских поселении на осуществление части полномочии по решению вопросов местного значения в соответствии с заключенными соглашениями</t>
  </si>
  <si>
    <t>99900 73090</t>
  </si>
  <si>
    <t>99900 98100</t>
  </si>
  <si>
    <t>99900 98101</t>
  </si>
  <si>
    <t>99900 98102</t>
  </si>
  <si>
    <t>99900 40000</t>
  </si>
  <si>
    <t>99900 45000</t>
  </si>
  <si>
    <t>99900 88600</t>
  </si>
  <si>
    <t>99900 88604</t>
  </si>
  <si>
    <t>99900 88200</t>
  </si>
  <si>
    <t>99900 88211</t>
  </si>
  <si>
    <t>99900 51180</t>
  </si>
  <si>
    <t>99900 88230</t>
  </si>
  <si>
    <t>99900 88210</t>
  </si>
  <si>
    <t>Осуществление мероприятий, связанных с владением, пользованием и распоряжением имуществом, находящимся в муниципальной собственности</t>
  </si>
  <si>
    <t>99900 8829Ж</t>
  </si>
  <si>
    <t>99900 88500</t>
  </si>
  <si>
    <t>99900 88501</t>
  </si>
  <si>
    <t>99900 88260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</si>
  <si>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</si>
  <si>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</si>
  <si>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</si>
  <si>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08</t>
  </si>
  <si>
    <t>Культура, кинематография</t>
  </si>
  <si>
    <t>Культура</t>
  </si>
  <si>
    <t>Уплата налога на имущество организаций и земельного налога</t>
  </si>
  <si>
    <t>Уплата иных платежей</t>
  </si>
  <si>
    <t>851</t>
  </si>
  <si>
    <t>853</t>
  </si>
  <si>
    <t>99900 74030</t>
  </si>
  <si>
    <t>99</t>
  </si>
  <si>
    <t>99999 00000</t>
  </si>
  <si>
    <t>999</t>
  </si>
  <si>
    <t>Условно утверждаемые расходы:</t>
  </si>
  <si>
    <t>Национальная экономика</t>
  </si>
  <si>
    <t>Дорожное хозяйство (дорожные фонды)</t>
  </si>
  <si>
    <t>Ремонт и содержание автодорог и мостов местного значения</t>
  </si>
  <si>
    <t>99900 Д0000</t>
  </si>
  <si>
    <t>Функционирование высшего должностного лица субъекта Российской Федерации и муниципального образования</t>
  </si>
  <si>
    <t>07</t>
  </si>
  <si>
    <t>Обеспечение проведения выборов и референдумов</t>
  </si>
  <si>
    <t>Проведение выборов и референдумов</t>
  </si>
  <si>
    <t>99900 88800</t>
  </si>
  <si>
    <t>99900 88801</t>
  </si>
  <si>
    <t>Проведение выборов в представительные органы муниципального образования</t>
  </si>
  <si>
    <t>99900 88802</t>
  </si>
  <si>
    <t>Проведение выборов главы муниципального образования</t>
  </si>
  <si>
    <t>99900 8829И</t>
  </si>
  <si>
    <t>850</t>
  </si>
  <si>
    <t xml:space="preserve">Уплата налогов, сборов и иных платежей
</t>
  </si>
  <si>
    <t xml:space="preserve">Уплата налогов
</t>
  </si>
  <si>
    <t>99900 8829К</t>
  </si>
  <si>
    <t>Озеленение</t>
  </si>
  <si>
    <t>Прочие расходы связанные с выполнением обязательств органов местного самоуправления</t>
  </si>
  <si>
    <t>Уплата налогов, сборов и иных платежей</t>
  </si>
  <si>
    <t>Уплата налогов</t>
  </si>
  <si>
    <t>Прочие мероприятия по благоустройству территории сельского поселения</t>
  </si>
  <si>
    <t>Расходы в сфере информационно-коммуникационных технологий</t>
  </si>
  <si>
    <t>99900 8829Л</t>
  </si>
  <si>
    <t>99900 8829П</t>
  </si>
  <si>
    <t>99900 8829Н</t>
  </si>
  <si>
    <t>14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</si>
  <si>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</si>
  <si>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</si>
  <si>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Сумма 2022г.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</si>
  <si>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</si>
  <si>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</si>
  <si>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</si>
  <si>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119</t>
  </si>
  <si>
    <t>сельское поселение "Шибертуйское"</t>
  </si>
  <si>
    <t>99900 83702</t>
  </si>
  <si>
    <t>Сумма 2023г.</t>
  </si>
  <si>
    <t>99900 8829</t>
  </si>
  <si>
    <t>012F255550</t>
  </si>
  <si>
    <t>247</t>
  </si>
  <si>
    <t>Закупка энергетических  ресурсов</t>
  </si>
  <si>
    <t>99900 46000</t>
  </si>
  <si>
    <t>Администрация муниципального образования - сельское поселение "Шибертуйское"</t>
  </si>
  <si>
    <t>Закупука энергетических ресурсов</t>
  </si>
  <si>
    <t>9990088210</t>
  </si>
  <si>
    <t>сельское поселение "Шибертуйское"на 2022 год</t>
  </si>
  <si>
    <t>и на плановый период 2023 и 2024 годов"</t>
  </si>
  <si>
    <t xml:space="preserve">Ведомственная структура расходов бюджета муниципального образования - сельское поселение "Шибертуйское"на 2022 год </t>
  </si>
  <si>
    <t>и на плановый период 2023и 2024 годов"</t>
  </si>
  <si>
    <t xml:space="preserve">Ведомственная структура расходов бюджета муниципального образования - сельское поселение "Шибертуйское"на 2023 - 2024 годы </t>
  </si>
  <si>
    <t>Приложение 10</t>
  </si>
  <si>
    <t>Приложение 9</t>
  </si>
  <si>
    <t>99900 62180</t>
  </si>
  <si>
    <t>99900 62100</t>
  </si>
  <si>
    <t>Расходы на обеспечение сбалансированности местных бюджетов по социально-значимым и первоочередным расходам</t>
  </si>
  <si>
    <t>Расходы на выплаты персоналу в целях обеспечения выполнения функций государственными (муниципальными) органами</t>
  </si>
  <si>
    <t>100</t>
  </si>
  <si>
    <t>000</t>
  </si>
  <si>
    <t>99900 88101</t>
  </si>
  <si>
    <t>99900 88100</t>
  </si>
  <si>
    <t>99900 88102</t>
  </si>
  <si>
    <t>Субсидии некоммерческим организациям (за исключением государственных (муниципальных) учреждений)</t>
  </si>
  <si>
    <t>Реализация мероприятий планов социального развития центров экэномического роста субьектов РФ,входящих в состав Дальневосточного федерального округа</t>
  </si>
  <si>
    <t>99900 55050</t>
  </si>
  <si>
    <t>99900 74330</t>
  </si>
  <si>
    <t>Капитальный ремонт государственного (муниципального)имущества</t>
  </si>
  <si>
    <t>999А1 55190</t>
  </si>
  <si>
    <t>Закупка товаров,работ,услуг в целях капитального ремонта государственного (муниципального)имущества</t>
  </si>
  <si>
    <t>243</t>
  </si>
  <si>
    <t>99900 62190</t>
  </si>
  <si>
    <t>Распоряжение   №  29</t>
  </si>
  <si>
    <t>у.Шибертуй</t>
  </si>
  <si>
    <t xml:space="preserve">                              В  связи исполнением бюджетных полномочий  внести изменение в бюджет Муниципального образования-</t>
  </si>
  <si>
    <t>сельское поселение "Шибертуйское" " О бюджете Муниципального образования-сельское поселение " Шибертуйское" на 2023 год</t>
  </si>
  <si>
    <t xml:space="preserve">и плановый период 2024 и 2025 годов" с последующим внесением на сессии Совета Депутатов Мо-СП "Шибертуйское" </t>
  </si>
</sst>
</file>

<file path=xl/styles.xml><?xml version="1.0" encoding="utf-8"?>
<styleSheet xmlns="http://schemas.openxmlformats.org/spreadsheetml/2006/main">
  <numFmts count="5">
    <numFmt numFmtId="171" formatCode="_-* #,##0.00_р_._-;\-* #,##0.00_р_._-;_-* &quot;-&quot;??_р_._-;_-@_-"/>
    <numFmt numFmtId="182" formatCode="0.0"/>
    <numFmt numFmtId="183" formatCode="0.000"/>
    <numFmt numFmtId="185" formatCode="0.00000"/>
    <numFmt numFmtId="194" formatCode="_-* #,##0.00000_р_._-;\-* #,##0.00000_р_._-;_-* &quot;-&quot;??_р_._-;_-@_-"/>
  </numFmts>
  <fonts count="21">
    <font>
      <sz val="10"/>
      <name val="Arial Cyr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 CYR"/>
      <charset val="204"/>
    </font>
    <font>
      <b/>
      <sz val="10"/>
      <name val="Times New Roman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 CYR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Segoe UI"/>
      <family val="2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171" fontId="1" fillId="0" borderId="0" applyFont="0" applyFill="0" applyBorder="0" applyAlignment="0" applyProtection="0"/>
  </cellStyleXfs>
  <cellXfs count="79">
    <xf numFmtId="0" fontId="0" fillId="0" borderId="0" xfId="0"/>
    <xf numFmtId="0" fontId="6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6" fillId="0" borderId="0" xfId="0" applyFont="1" applyFill="1" applyAlignment="1">
      <alignment horizontal="right" wrapText="1"/>
    </xf>
    <xf numFmtId="185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1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185" fontId="2" fillId="0" borderId="0" xfId="0" applyNumberFormat="1" applyFont="1" applyFill="1" applyAlignment="1">
      <alignment wrapText="1"/>
    </xf>
    <xf numFmtId="194" fontId="2" fillId="0" borderId="0" xfId="0" applyNumberFormat="1" applyFont="1" applyFill="1" applyAlignment="1">
      <alignment wrapText="1"/>
    </xf>
    <xf numFmtId="0" fontId="12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185" fontId="7" fillId="0" borderId="0" xfId="0" applyNumberFormat="1" applyFont="1" applyFill="1" applyAlignment="1">
      <alignment wrapText="1"/>
    </xf>
    <xf numFmtId="182" fontId="7" fillId="0" borderId="0" xfId="0" applyNumberFormat="1" applyFont="1" applyFill="1" applyAlignment="1">
      <alignment wrapText="1"/>
    </xf>
    <xf numFmtId="0" fontId="14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182" fontId="10" fillId="0" borderId="0" xfId="0" applyNumberFormat="1" applyFont="1" applyFill="1" applyAlignment="1">
      <alignment wrapText="1"/>
    </xf>
    <xf numFmtId="182" fontId="9" fillId="0" borderId="0" xfId="0" applyNumberFormat="1" applyFont="1" applyFill="1" applyAlignment="1">
      <alignment wrapText="1"/>
    </xf>
    <xf numFmtId="182" fontId="11" fillId="0" borderId="0" xfId="0" applyNumberFormat="1" applyFont="1" applyFill="1" applyAlignment="1">
      <alignment wrapText="1"/>
    </xf>
    <xf numFmtId="0" fontId="12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vertical="top" wrapText="1"/>
    </xf>
    <xf numFmtId="0" fontId="13" fillId="0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/>
    <xf numFmtId="0" fontId="12" fillId="0" borderId="1" xfId="1" applyFont="1" applyFill="1" applyBorder="1" applyAlignment="1">
      <alignment horizontal="left" vertical="center" wrapText="1"/>
    </xf>
    <xf numFmtId="0" fontId="13" fillId="0" borderId="1" xfId="0" applyFont="1" applyBorder="1"/>
    <xf numFmtId="0" fontId="2" fillId="2" borderId="0" xfId="0" applyFont="1" applyFill="1" applyAlignment="1">
      <alignment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182" fontId="10" fillId="0" borderId="0" xfId="0" applyNumberFormat="1" applyFont="1" applyFill="1" applyBorder="1" applyAlignment="1">
      <alignment horizontal="right" vertical="center" wrapText="1"/>
    </xf>
    <xf numFmtId="182" fontId="7" fillId="0" borderId="0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top" wrapText="1"/>
    </xf>
    <xf numFmtId="0" fontId="1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7" fillId="0" borderId="1" xfId="0" applyFont="1" applyBorder="1"/>
    <xf numFmtId="183" fontId="11" fillId="0" borderId="1" xfId="2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vertical="center" wrapText="1"/>
    </xf>
    <xf numFmtId="183" fontId="7" fillId="0" borderId="1" xfId="0" applyNumberFormat="1" applyFont="1" applyFill="1" applyBorder="1" applyAlignment="1">
      <alignment horizontal="center" vertical="center" wrapText="1"/>
    </xf>
    <xf numFmtId="183" fontId="2" fillId="0" borderId="1" xfId="0" applyNumberFormat="1" applyFont="1" applyFill="1" applyBorder="1" applyAlignment="1">
      <alignment horizontal="center" vertical="center" wrapText="1"/>
    </xf>
    <xf numFmtId="183" fontId="16" fillId="0" borderId="1" xfId="0" applyNumberFormat="1" applyFont="1" applyFill="1" applyBorder="1" applyAlignment="1">
      <alignment wrapText="1"/>
    </xf>
    <xf numFmtId="183" fontId="2" fillId="0" borderId="1" xfId="0" applyNumberFormat="1" applyFont="1" applyFill="1" applyBorder="1" applyAlignment="1">
      <alignment wrapText="1"/>
    </xf>
    <xf numFmtId="183" fontId="7" fillId="0" borderId="1" xfId="0" applyNumberFormat="1" applyFont="1" applyFill="1" applyBorder="1" applyAlignment="1">
      <alignment horizontal="center" vertical="center"/>
    </xf>
    <xf numFmtId="183" fontId="4" fillId="0" borderId="1" xfId="0" applyNumberFormat="1" applyFont="1" applyFill="1" applyBorder="1" applyAlignment="1">
      <alignment horizontal="center" vertical="center" wrapText="1"/>
    </xf>
    <xf numFmtId="183" fontId="2" fillId="0" borderId="1" xfId="0" applyNumberFormat="1" applyFont="1" applyFill="1" applyBorder="1" applyAlignment="1">
      <alignment horizontal="center" wrapText="1"/>
    </xf>
    <xf numFmtId="183" fontId="7" fillId="2" borderId="1" xfId="0" applyNumberFormat="1" applyFont="1" applyFill="1" applyBorder="1" applyAlignment="1">
      <alignment horizontal="center" vertical="center"/>
    </xf>
    <xf numFmtId="183" fontId="2" fillId="2" borderId="1" xfId="0" applyNumberFormat="1" applyFont="1" applyFill="1" applyBorder="1" applyAlignment="1">
      <alignment wrapText="1"/>
    </xf>
    <xf numFmtId="183" fontId="4" fillId="0" borderId="1" xfId="0" applyNumberFormat="1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2" fillId="0" borderId="1" xfId="0" applyFont="1" applyBorder="1" applyAlignment="1">
      <alignment horizontal="left" vertical="top" wrapText="1"/>
    </xf>
    <xf numFmtId="0" fontId="18" fillId="2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wrapText="1"/>
    </xf>
    <xf numFmtId="0" fontId="19" fillId="0" borderId="0" xfId="0" applyFont="1"/>
    <xf numFmtId="0" fontId="7" fillId="2" borderId="1" xfId="0" applyFont="1" applyFill="1" applyBorder="1" applyAlignment="1">
      <alignment horizontal="center" vertical="center" wrapText="1"/>
    </xf>
    <xf numFmtId="182" fontId="2" fillId="0" borderId="1" xfId="0" applyNumberFormat="1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right" vertical="distributed"/>
    </xf>
    <xf numFmtId="0" fontId="8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center" vertical="center" wrapText="1"/>
    </xf>
    <xf numFmtId="14" fontId="0" fillId="0" borderId="0" xfId="0" applyNumberFormat="1"/>
  </cellXfs>
  <cellStyles count="3">
    <cellStyle name="Обычный" xfId="0" builtinId="0"/>
    <cellStyle name="Обычный_функциональная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2:J167"/>
  <sheetViews>
    <sheetView topLeftCell="A110" zoomScaleNormal="100" zoomScaleSheetLayoutView="100" workbookViewId="0">
      <selection activeCell="H121" sqref="A1:H121"/>
    </sheetView>
  </sheetViews>
  <sheetFormatPr defaultColWidth="9.109375" defaultRowHeight="13.2"/>
  <cols>
    <col min="1" max="1" width="53.33203125" style="15" customWidth="1"/>
    <col min="2" max="2" width="5.109375" style="16" customWidth="1"/>
    <col min="3" max="3" width="5.33203125" style="16" customWidth="1"/>
    <col min="4" max="4" width="5.6640625" style="16" customWidth="1"/>
    <col min="5" max="5" width="11.44140625" style="16" customWidth="1"/>
    <col min="6" max="6" width="6" style="16" customWidth="1"/>
    <col min="7" max="7" width="24.21875" style="16" customWidth="1"/>
    <col min="8" max="8" width="12.88671875" style="2" customWidth="1"/>
    <col min="9" max="9" width="10.6640625" style="2" bestFit="1" customWidth="1"/>
    <col min="10" max="10" width="12" style="2" customWidth="1"/>
    <col min="11" max="16384" width="9.109375" style="2"/>
  </cols>
  <sheetData>
    <row r="2" spans="1:10" ht="15.6">
      <c r="A2" s="69"/>
      <c r="B2" s="69"/>
      <c r="C2" s="69"/>
      <c r="D2" s="69"/>
      <c r="E2" s="1"/>
      <c r="F2" s="1"/>
      <c r="G2" s="1"/>
    </row>
    <row r="3" spans="1:10" ht="15.75" customHeight="1">
      <c r="A3" s="72" t="s">
        <v>154</v>
      </c>
      <c r="B3" s="72"/>
      <c r="C3" s="72"/>
      <c r="D3" s="72"/>
      <c r="E3" s="72"/>
      <c r="F3" s="72"/>
      <c r="G3" s="72"/>
      <c r="H3" s="72"/>
      <c r="I3" s="3"/>
      <c r="J3" s="3"/>
    </row>
    <row r="4" spans="1:10" ht="15" customHeight="1">
      <c r="A4" s="72" t="s">
        <v>64</v>
      </c>
      <c r="B4" s="72"/>
      <c r="C4" s="72"/>
      <c r="D4" s="72"/>
      <c r="E4" s="72"/>
      <c r="F4" s="72"/>
      <c r="G4" s="72"/>
      <c r="H4" s="72"/>
      <c r="I4" s="1"/>
      <c r="J4" s="1"/>
    </row>
    <row r="5" spans="1:10" ht="15" customHeight="1">
      <c r="A5" s="72" t="s">
        <v>137</v>
      </c>
      <c r="B5" s="72"/>
      <c r="C5" s="72"/>
      <c r="D5" s="72"/>
      <c r="E5" s="72"/>
      <c r="F5" s="72"/>
      <c r="G5" s="72"/>
      <c r="H5" s="72"/>
      <c r="I5" s="1"/>
      <c r="J5" s="1"/>
    </row>
    <row r="6" spans="1:10" ht="18" customHeight="1">
      <c r="A6" s="72" t="s">
        <v>65</v>
      </c>
      <c r="B6" s="72"/>
      <c r="C6" s="72"/>
      <c r="D6" s="72"/>
      <c r="E6" s="72"/>
      <c r="F6" s="72"/>
      <c r="G6" s="72"/>
      <c r="H6" s="72"/>
    </row>
    <row r="7" spans="1:10" ht="15" customHeight="1">
      <c r="A7" s="73" t="s">
        <v>148</v>
      </c>
      <c r="B7" s="73"/>
      <c r="C7" s="73"/>
      <c r="D7" s="73"/>
      <c r="E7" s="73"/>
      <c r="F7" s="73"/>
      <c r="G7" s="73"/>
      <c r="H7" s="73"/>
    </row>
    <row r="8" spans="1:10" ht="15" customHeight="1">
      <c r="A8" s="73" t="s">
        <v>149</v>
      </c>
      <c r="B8" s="73"/>
      <c r="C8" s="73"/>
      <c r="D8" s="73"/>
      <c r="E8" s="73"/>
      <c r="F8" s="73"/>
      <c r="G8" s="73"/>
      <c r="H8" s="73"/>
    </row>
    <row r="9" spans="1:10" ht="38.25" customHeight="1">
      <c r="A9" s="74" t="s">
        <v>150</v>
      </c>
      <c r="B9" s="74"/>
      <c r="C9" s="74"/>
      <c r="D9" s="74"/>
      <c r="E9" s="74"/>
      <c r="F9" s="74"/>
      <c r="G9" s="74"/>
      <c r="H9" s="74"/>
    </row>
    <row r="10" spans="1:10" ht="14.25" customHeight="1">
      <c r="A10" s="76" t="s">
        <v>23</v>
      </c>
      <c r="B10" s="76"/>
      <c r="C10" s="76"/>
      <c r="D10" s="76"/>
      <c r="E10" s="76"/>
      <c r="F10" s="76"/>
      <c r="G10" s="76"/>
      <c r="H10" s="76"/>
    </row>
    <row r="11" spans="1:10" ht="16.5" customHeight="1">
      <c r="A11" s="71" t="s">
        <v>16</v>
      </c>
      <c r="B11" s="70" t="s">
        <v>0</v>
      </c>
      <c r="C11" s="70"/>
      <c r="D11" s="70"/>
      <c r="E11" s="70"/>
      <c r="F11" s="70"/>
      <c r="G11" s="70" t="s">
        <v>2</v>
      </c>
      <c r="H11" s="75" t="s">
        <v>36</v>
      </c>
    </row>
    <row r="12" spans="1:10" ht="27" customHeight="1">
      <c r="A12" s="71"/>
      <c r="B12" s="70" t="s">
        <v>17</v>
      </c>
      <c r="C12" s="70" t="s">
        <v>18</v>
      </c>
      <c r="D12" s="70" t="s">
        <v>19</v>
      </c>
      <c r="E12" s="77" t="s">
        <v>1</v>
      </c>
      <c r="F12" s="70" t="s">
        <v>20</v>
      </c>
      <c r="G12" s="70"/>
      <c r="H12" s="75"/>
    </row>
    <row r="13" spans="1:10">
      <c r="A13" s="71"/>
      <c r="B13" s="70"/>
      <c r="C13" s="70"/>
      <c r="D13" s="70"/>
      <c r="E13" s="77"/>
      <c r="F13" s="70"/>
      <c r="G13" s="70"/>
      <c r="H13" s="75"/>
    </row>
    <row r="14" spans="1:10" ht="26.4" customHeight="1">
      <c r="A14" s="11" t="s">
        <v>145</v>
      </c>
      <c r="B14" s="6">
        <v>850</v>
      </c>
      <c r="C14" s="7" t="s">
        <v>3</v>
      </c>
      <c r="D14" s="7" t="s">
        <v>3</v>
      </c>
      <c r="E14" s="7"/>
      <c r="F14" s="7"/>
      <c r="G14" s="67">
        <v>3611.7878300000002</v>
      </c>
      <c r="H14" s="49">
        <f>H67</f>
        <v>177.1</v>
      </c>
    </row>
    <row r="15" spans="1:10" s="5" customFormat="1" ht="18.600000000000001" hidden="1" customHeight="1">
      <c r="A15" s="11" t="s">
        <v>4</v>
      </c>
      <c r="B15" s="6">
        <v>850</v>
      </c>
      <c r="C15" s="7" t="s">
        <v>5</v>
      </c>
      <c r="D15" s="7" t="s">
        <v>3</v>
      </c>
      <c r="E15" s="7"/>
      <c r="F15" s="7"/>
      <c r="G15" s="67" t="e">
        <f>G16+G25+G49+G55+G59</f>
        <v>#REF!</v>
      </c>
      <c r="H15" s="50"/>
      <c r="I15" s="4"/>
    </row>
    <row r="16" spans="1:10" s="5" customFormat="1" ht="26.25" customHeight="1">
      <c r="A16" s="11" t="s">
        <v>106</v>
      </c>
      <c r="B16" s="6">
        <v>850</v>
      </c>
      <c r="C16" s="7" t="s">
        <v>5</v>
      </c>
      <c r="D16" s="7" t="s">
        <v>6</v>
      </c>
      <c r="E16" s="7"/>
      <c r="F16" s="7"/>
      <c r="G16" s="67">
        <f>G17+G21</f>
        <v>510.08096</v>
      </c>
      <c r="H16" s="50"/>
      <c r="I16" s="4"/>
    </row>
    <row r="17" spans="1:8" s="5" customFormat="1" ht="30.75" customHeight="1">
      <c r="A17" s="11" t="s">
        <v>40</v>
      </c>
      <c r="B17" s="6">
        <v>850</v>
      </c>
      <c r="C17" s="7" t="s">
        <v>5</v>
      </c>
      <c r="D17" s="7" t="s">
        <v>6</v>
      </c>
      <c r="E17" s="7" t="s">
        <v>162</v>
      </c>
      <c r="F17" s="7"/>
      <c r="G17" s="67">
        <f>G18</f>
        <v>273.20603</v>
      </c>
      <c r="H17" s="50"/>
    </row>
    <row r="18" spans="1:8" s="5" customFormat="1" ht="25.5" customHeight="1">
      <c r="A18" s="12" t="s">
        <v>41</v>
      </c>
      <c r="B18" s="6">
        <v>850</v>
      </c>
      <c r="C18" s="7" t="s">
        <v>5</v>
      </c>
      <c r="D18" s="7" t="s">
        <v>6</v>
      </c>
      <c r="E18" s="7" t="s">
        <v>161</v>
      </c>
      <c r="F18" s="7"/>
      <c r="G18" s="67">
        <f>G19+G20</f>
        <v>273.20603</v>
      </c>
      <c r="H18" s="50"/>
    </row>
    <row r="19" spans="1:8" s="5" customFormat="1" ht="17.25" customHeight="1">
      <c r="A19" s="27" t="s">
        <v>89</v>
      </c>
      <c r="B19" s="6">
        <v>850</v>
      </c>
      <c r="C19" s="7" t="s">
        <v>5</v>
      </c>
      <c r="D19" s="7" t="s">
        <v>6</v>
      </c>
      <c r="E19" s="7" t="s">
        <v>161</v>
      </c>
      <c r="F19" s="7" t="s">
        <v>31</v>
      </c>
      <c r="G19" s="67">
        <v>216.20603</v>
      </c>
      <c r="H19" s="50"/>
    </row>
    <row r="20" spans="1:8" s="5" customFormat="1" ht="38.25" customHeight="1">
      <c r="A20" s="27" t="s">
        <v>88</v>
      </c>
      <c r="B20" s="6">
        <v>850</v>
      </c>
      <c r="C20" s="7" t="s">
        <v>5</v>
      </c>
      <c r="D20" s="7" t="s">
        <v>6</v>
      </c>
      <c r="E20" s="7" t="s">
        <v>161</v>
      </c>
      <c r="F20" s="7" t="s">
        <v>87</v>
      </c>
      <c r="G20" s="67">
        <v>57</v>
      </c>
      <c r="H20" s="50"/>
    </row>
    <row r="21" spans="1:8" s="5" customFormat="1" ht="38.25" customHeight="1">
      <c r="A21" s="62" t="s">
        <v>158</v>
      </c>
      <c r="B21" s="6">
        <v>850</v>
      </c>
      <c r="C21" s="7" t="s">
        <v>5</v>
      </c>
      <c r="D21" s="7" t="s">
        <v>6</v>
      </c>
      <c r="E21" s="7" t="s">
        <v>156</v>
      </c>
      <c r="F21" s="7" t="s">
        <v>160</v>
      </c>
      <c r="G21" s="67">
        <v>236.87493000000001</v>
      </c>
      <c r="H21" s="50"/>
    </row>
    <row r="22" spans="1:8" s="5" customFormat="1" ht="38.25" customHeight="1">
      <c r="A22" s="6" t="s">
        <v>157</v>
      </c>
      <c r="B22" s="6">
        <v>850</v>
      </c>
      <c r="C22" s="7" t="s">
        <v>5</v>
      </c>
      <c r="D22" s="7" t="s">
        <v>6</v>
      </c>
      <c r="E22" s="7" t="s">
        <v>155</v>
      </c>
      <c r="F22" s="7" t="s">
        <v>159</v>
      </c>
      <c r="G22" s="67">
        <v>236.87493000000001</v>
      </c>
      <c r="H22" s="50"/>
    </row>
    <row r="23" spans="1:8" s="5" customFormat="1" ht="38.25" customHeight="1">
      <c r="A23" s="27" t="s">
        <v>89</v>
      </c>
      <c r="B23" s="6">
        <v>850</v>
      </c>
      <c r="C23" s="7" t="s">
        <v>5</v>
      </c>
      <c r="D23" s="7" t="s">
        <v>6</v>
      </c>
      <c r="E23" s="7" t="s">
        <v>155</v>
      </c>
      <c r="F23" s="7" t="s">
        <v>31</v>
      </c>
      <c r="G23" s="67">
        <v>200</v>
      </c>
      <c r="H23" s="50"/>
    </row>
    <row r="24" spans="1:8" s="5" customFormat="1" ht="38.25" customHeight="1">
      <c r="A24" s="27" t="s">
        <v>88</v>
      </c>
      <c r="B24" s="6">
        <v>850</v>
      </c>
      <c r="C24" s="7" t="s">
        <v>5</v>
      </c>
      <c r="D24" s="7" t="s">
        <v>6</v>
      </c>
      <c r="E24" s="7" t="s">
        <v>155</v>
      </c>
      <c r="F24" s="7" t="s">
        <v>87</v>
      </c>
      <c r="G24" s="67">
        <v>36.874929999999999</v>
      </c>
      <c r="H24" s="50"/>
    </row>
    <row r="25" spans="1:8" s="5" customFormat="1" ht="36.75" customHeight="1">
      <c r="A25" s="27" t="s">
        <v>43</v>
      </c>
      <c r="B25" s="6">
        <v>850</v>
      </c>
      <c r="C25" s="7" t="s">
        <v>5</v>
      </c>
      <c r="D25" s="7" t="s">
        <v>11</v>
      </c>
      <c r="E25" s="7"/>
      <c r="F25" s="7"/>
      <c r="G25" s="67" t="e">
        <f>G26+G28+G32+G34+G36+#REF!+#REF!+G42+G47</f>
        <v>#REF!</v>
      </c>
      <c r="H25" s="50"/>
    </row>
    <row r="26" spans="1:8" s="5" customFormat="1" ht="24" customHeight="1">
      <c r="A26" s="43" t="s">
        <v>60</v>
      </c>
      <c r="B26" s="6">
        <v>850</v>
      </c>
      <c r="C26" s="7" t="s">
        <v>5</v>
      </c>
      <c r="D26" s="7" t="s">
        <v>11</v>
      </c>
      <c r="E26" s="7" t="s">
        <v>69</v>
      </c>
      <c r="F26" s="7"/>
      <c r="G26" s="67">
        <f>G27</f>
        <v>3.9</v>
      </c>
      <c r="H26" s="50"/>
    </row>
    <row r="27" spans="1:8" s="5" customFormat="1" ht="27" customHeight="1">
      <c r="A27" s="27" t="s">
        <v>46</v>
      </c>
      <c r="B27" s="6">
        <v>850</v>
      </c>
      <c r="C27" s="7" t="s">
        <v>5</v>
      </c>
      <c r="D27" s="7" t="s">
        <v>11</v>
      </c>
      <c r="E27" s="7" t="s">
        <v>69</v>
      </c>
      <c r="F27" s="7" t="s">
        <v>142</v>
      </c>
      <c r="G27" s="67">
        <v>3.9</v>
      </c>
      <c r="H27" s="50"/>
    </row>
    <row r="28" spans="1:8" s="5" customFormat="1" ht="21.6" hidden="1" customHeight="1">
      <c r="A28" s="59" t="s">
        <v>118</v>
      </c>
      <c r="B28" s="6">
        <v>850</v>
      </c>
      <c r="C28" s="7" t="s">
        <v>5</v>
      </c>
      <c r="D28" s="7" t="s">
        <v>11</v>
      </c>
      <c r="E28" s="7" t="s">
        <v>115</v>
      </c>
      <c r="F28" s="7"/>
      <c r="G28" s="67" t="e">
        <f>G29</f>
        <v>#REF!</v>
      </c>
      <c r="H28" s="50"/>
    </row>
    <row r="29" spans="1:8" s="5" customFormat="1" ht="26.4" hidden="1" customHeight="1">
      <c r="A29" s="59" t="s">
        <v>117</v>
      </c>
      <c r="B29" s="6">
        <v>850</v>
      </c>
      <c r="C29" s="7" t="s">
        <v>5</v>
      </c>
      <c r="D29" s="7" t="s">
        <v>11</v>
      </c>
      <c r="E29" s="7" t="s">
        <v>115</v>
      </c>
      <c r="F29" s="7" t="s">
        <v>116</v>
      </c>
      <c r="G29" s="67" t="e">
        <f>#REF!+G30+G31</f>
        <v>#REF!</v>
      </c>
      <c r="H29" s="50"/>
    </row>
    <row r="30" spans="1:8" s="5" customFormat="1" ht="24" customHeight="1">
      <c r="A30" s="12" t="s">
        <v>34</v>
      </c>
      <c r="B30" s="6">
        <v>850</v>
      </c>
      <c r="C30" s="7" t="s">
        <v>5</v>
      </c>
      <c r="D30" s="7" t="s">
        <v>11</v>
      </c>
      <c r="E30" s="7" t="s">
        <v>115</v>
      </c>
      <c r="F30" s="7" t="s">
        <v>33</v>
      </c>
      <c r="G30" s="67">
        <v>10</v>
      </c>
      <c r="H30" s="50"/>
    </row>
    <row r="31" spans="1:8" s="5" customFormat="1" ht="0.6" customHeight="1">
      <c r="A31" s="12" t="s">
        <v>94</v>
      </c>
      <c r="B31" s="6">
        <v>850</v>
      </c>
      <c r="C31" s="7" t="s">
        <v>5</v>
      </c>
      <c r="D31" s="7" t="s">
        <v>11</v>
      </c>
      <c r="E31" s="7" t="s">
        <v>115</v>
      </c>
      <c r="F31" s="7" t="s">
        <v>96</v>
      </c>
      <c r="G31" s="67"/>
      <c r="H31" s="50"/>
    </row>
    <row r="32" spans="1:8" s="5" customFormat="1" ht="23.4" customHeight="1">
      <c r="A32" s="12" t="s">
        <v>125</v>
      </c>
      <c r="B32" s="6">
        <v>850</v>
      </c>
      <c r="C32" s="7" t="s">
        <v>5</v>
      </c>
      <c r="D32" s="7" t="s">
        <v>11</v>
      </c>
      <c r="E32" s="7" t="s">
        <v>126</v>
      </c>
      <c r="F32" s="7"/>
      <c r="G32" s="67">
        <v>65.196190000000001</v>
      </c>
      <c r="H32" s="50"/>
    </row>
    <row r="33" spans="1:8" s="5" customFormat="1" ht="25.5" customHeight="1">
      <c r="A33" s="27" t="s">
        <v>46</v>
      </c>
      <c r="B33" s="6">
        <v>850</v>
      </c>
      <c r="C33" s="7" t="s">
        <v>5</v>
      </c>
      <c r="D33" s="7" t="s">
        <v>11</v>
      </c>
      <c r="E33" s="7" t="s">
        <v>126</v>
      </c>
      <c r="F33" s="7" t="s">
        <v>29</v>
      </c>
      <c r="G33" s="67">
        <v>65.2</v>
      </c>
      <c r="H33" s="50"/>
    </row>
    <row r="34" spans="1:8" s="5" customFormat="1" ht="28.5" hidden="1" customHeight="1">
      <c r="A34" s="27" t="s">
        <v>121</v>
      </c>
      <c r="B34" s="6">
        <v>850</v>
      </c>
      <c r="C34" s="7" t="s">
        <v>5</v>
      </c>
      <c r="D34" s="7" t="s">
        <v>11</v>
      </c>
      <c r="E34" s="7" t="s">
        <v>83</v>
      </c>
      <c r="F34" s="7"/>
      <c r="G34" s="67">
        <f>G35</f>
        <v>0</v>
      </c>
      <c r="H34" s="50"/>
    </row>
    <row r="35" spans="1:8" s="5" customFormat="1" ht="29.25" hidden="1" customHeight="1">
      <c r="A35" s="27" t="s">
        <v>46</v>
      </c>
      <c r="B35" s="6">
        <v>850</v>
      </c>
      <c r="C35" s="7" t="s">
        <v>5</v>
      </c>
      <c r="D35" s="7" t="s">
        <v>11</v>
      </c>
      <c r="E35" s="7" t="s">
        <v>83</v>
      </c>
      <c r="F35" s="7" t="s">
        <v>29</v>
      </c>
      <c r="G35" s="67"/>
      <c r="H35" s="50"/>
    </row>
    <row r="36" spans="1:8" s="5" customFormat="1" ht="19.5" customHeight="1">
      <c r="A36" s="44" t="s">
        <v>44</v>
      </c>
      <c r="B36" s="6">
        <v>850</v>
      </c>
      <c r="C36" s="7" t="s">
        <v>5</v>
      </c>
      <c r="D36" s="7" t="s">
        <v>11</v>
      </c>
      <c r="E36" s="7" t="s">
        <v>163</v>
      </c>
      <c r="F36" s="7"/>
      <c r="G36" s="67">
        <f>G37+G38+G39+G40+G41+G48</f>
        <v>945.34464000000003</v>
      </c>
      <c r="H36" s="50"/>
    </row>
    <row r="37" spans="1:8" s="5" customFormat="1" ht="19.5" customHeight="1">
      <c r="A37" s="44" t="s">
        <v>133</v>
      </c>
      <c r="B37" s="6">
        <v>850</v>
      </c>
      <c r="C37" s="7" t="s">
        <v>5</v>
      </c>
      <c r="D37" s="7" t="s">
        <v>11</v>
      </c>
      <c r="E37" s="7" t="s">
        <v>138</v>
      </c>
      <c r="F37" s="7" t="s">
        <v>135</v>
      </c>
      <c r="G37" s="67">
        <v>95.89</v>
      </c>
      <c r="H37" s="50"/>
    </row>
    <row r="38" spans="1:8" s="5" customFormat="1" ht="29.25" customHeight="1">
      <c r="A38" s="61" t="s">
        <v>134</v>
      </c>
      <c r="B38" s="6">
        <v>850</v>
      </c>
      <c r="C38" s="7" t="s">
        <v>5</v>
      </c>
      <c r="D38" s="7" t="s">
        <v>11</v>
      </c>
      <c r="E38" s="7" t="s">
        <v>138</v>
      </c>
      <c r="F38" s="7" t="s">
        <v>136</v>
      </c>
      <c r="G38" s="67">
        <v>33.22</v>
      </c>
      <c r="H38" s="50"/>
    </row>
    <row r="39" spans="1:8" s="5" customFormat="1" ht="27" customHeight="1">
      <c r="A39" s="27" t="s">
        <v>42</v>
      </c>
      <c r="B39" s="6">
        <v>850</v>
      </c>
      <c r="C39" s="7" t="s">
        <v>5</v>
      </c>
      <c r="D39" s="7" t="s">
        <v>11</v>
      </c>
      <c r="E39" s="7" t="s">
        <v>163</v>
      </c>
      <c r="F39" s="7" t="s">
        <v>31</v>
      </c>
      <c r="G39" s="67">
        <v>605.37</v>
      </c>
      <c r="H39" s="50"/>
    </row>
    <row r="40" spans="1:8" s="5" customFormat="1" ht="0.75" customHeight="1">
      <c r="A40" s="27" t="s">
        <v>45</v>
      </c>
      <c r="B40" s="6">
        <v>850</v>
      </c>
      <c r="C40" s="7" t="s">
        <v>5</v>
      </c>
      <c r="D40" s="7" t="s">
        <v>11</v>
      </c>
      <c r="E40" s="7" t="s">
        <v>72</v>
      </c>
      <c r="F40" s="7" t="s">
        <v>32</v>
      </c>
      <c r="G40" s="48"/>
      <c r="H40" s="50"/>
    </row>
    <row r="41" spans="1:8" s="5" customFormat="1" ht="39" customHeight="1">
      <c r="A41" s="27" t="s">
        <v>42</v>
      </c>
      <c r="B41" s="6">
        <v>850</v>
      </c>
      <c r="C41" s="7" t="s">
        <v>5</v>
      </c>
      <c r="D41" s="7" t="s">
        <v>11</v>
      </c>
      <c r="E41" s="7" t="s">
        <v>163</v>
      </c>
      <c r="F41" s="7" t="s">
        <v>87</v>
      </c>
      <c r="G41" s="67">
        <v>150</v>
      </c>
      <c r="H41" s="50"/>
    </row>
    <row r="42" spans="1:8" s="5" customFormat="1" ht="0.6" customHeight="1">
      <c r="A42" s="62" t="s">
        <v>158</v>
      </c>
      <c r="B42" s="6">
        <v>850</v>
      </c>
      <c r="C42" s="7" t="s">
        <v>5</v>
      </c>
      <c r="D42" s="7" t="s">
        <v>11</v>
      </c>
      <c r="E42" s="7" t="s">
        <v>156</v>
      </c>
      <c r="F42" s="7"/>
      <c r="G42" s="67"/>
      <c r="H42" s="50"/>
    </row>
    <row r="43" spans="1:8" s="5" customFormat="1" ht="39" hidden="1" customHeight="1">
      <c r="A43" s="6" t="s">
        <v>157</v>
      </c>
      <c r="B43" s="6">
        <v>850</v>
      </c>
      <c r="C43" s="7" t="s">
        <v>5</v>
      </c>
      <c r="D43" s="7" t="s">
        <v>11</v>
      </c>
      <c r="E43" s="7" t="s">
        <v>155</v>
      </c>
      <c r="F43" s="7"/>
      <c r="G43" s="67"/>
      <c r="H43" s="50"/>
    </row>
    <row r="44" spans="1:8" s="5" customFormat="1" ht="39" customHeight="1">
      <c r="A44" s="27" t="s">
        <v>42</v>
      </c>
      <c r="B44" s="6">
        <v>850</v>
      </c>
      <c r="C44" s="7" t="s">
        <v>5</v>
      </c>
      <c r="D44" s="7" t="s">
        <v>11</v>
      </c>
      <c r="E44" s="7" t="s">
        <v>155</v>
      </c>
      <c r="F44" s="7" t="s">
        <v>31</v>
      </c>
      <c r="G44" s="67">
        <v>569.23</v>
      </c>
      <c r="H44" s="50"/>
    </row>
    <row r="45" spans="1:8" s="5" customFormat="1" ht="30" customHeight="1">
      <c r="A45" s="27" t="s">
        <v>42</v>
      </c>
      <c r="B45" s="6">
        <v>850</v>
      </c>
      <c r="C45" s="7" t="s">
        <v>5</v>
      </c>
      <c r="D45" s="7" t="s">
        <v>11</v>
      </c>
      <c r="E45" s="7" t="s">
        <v>155</v>
      </c>
      <c r="F45" s="7" t="s">
        <v>87</v>
      </c>
      <c r="G45" s="67">
        <v>163</v>
      </c>
      <c r="H45" s="50"/>
    </row>
    <row r="46" spans="1:8" s="5" customFormat="1" ht="30" customHeight="1">
      <c r="A46" s="27" t="s">
        <v>46</v>
      </c>
      <c r="B46" s="6">
        <v>850</v>
      </c>
      <c r="C46" s="7" t="s">
        <v>5</v>
      </c>
      <c r="D46" s="7" t="s">
        <v>11</v>
      </c>
      <c r="E46" s="7" t="s">
        <v>83</v>
      </c>
      <c r="F46" s="7" t="s">
        <v>29</v>
      </c>
      <c r="G46" s="67">
        <v>253.17912999999999</v>
      </c>
      <c r="H46" s="50"/>
    </row>
    <row r="47" spans="1:8" s="5" customFormat="1" ht="30" customHeight="1">
      <c r="A47" s="27" t="s">
        <v>46</v>
      </c>
      <c r="B47" s="6">
        <v>850</v>
      </c>
      <c r="C47" s="7" t="s">
        <v>5</v>
      </c>
      <c r="D47" s="7" t="s">
        <v>11</v>
      </c>
      <c r="E47" s="7" t="s">
        <v>163</v>
      </c>
      <c r="F47" s="7" t="s">
        <v>29</v>
      </c>
      <c r="G47" s="67">
        <v>40.5</v>
      </c>
      <c r="H47" s="50"/>
    </row>
    <row r="48" spans="1:8" s="5" customFormat="1" ht="24.75" customHeight="1">
      <c r="A48" s="27" t="s">
        <v>143</v>
      </c>
      <c r="B48" s="6">
        <v>850</v>
      </c>
      <c r="C48" s="7" t="s">
        <v>5</v>
      </c>
      <c r="D48" s="7" t="s">
        <v>11</v>
      </c>
      <c r="E48" s="7" t="s">
        <v>83</v>
      </c>
      <c r="F48" s="7" t="s">
        <v>142</v>
      </c>
      <c r="G48" s="67">
        <v>60.864640000000001</v>
      </c>
      <c r="H48" s="50"/>
    </row>
    <row r="49" spans="1:8" s="5" customFormat="1" ht="24.75" hidden="1" customHeight="1">
      <c r="A49" s="11" t="s">
        <v>108</v>
      </c>
      <c r="B49" s="6">
        <v>850</v>
      </c>
      <c r="C49" s="7" t="s">
        <v>5</v>
      </c>
      <c r="D49" s="7" t="s">
        <v>107</v>
      </c>
      <c r="E49" s="7"/>
      <c r="F49" s="7"/>
      <c r="G49" s="67">
        <f>G50</f>
        <v>0</v>
      </c>
      <c r="H49" s="50"/>
    </row>
    <row r="50" spans="1:8" s="5" customFormat="1" ht="25.5" hidden="1" customHeight="1">
      <c r="A50" s="12" t="s">
        <v>109</v>
      </c>
      <c r="B50" s="6">
        <v>850</v>
      </c>
      <c r="C50" s="7" t="s">
        <v>5</v>
      </c>
      <c r="D50" s="7" t="s">
        <v>107</v>
      </c>
      <c r="E50" s="7" t="s">
        <v>110</v>
      </c>
      <c r="F50" s="7"/>
      <c r="G50" s="67">
        <f>G51+G53</f>
        <v>0</v>
      </c>
      <c r="H50" s="50"/>
    </row>
    <row r="51" spans="1:8" s="5" customFormat="1" ht="22.5" hidden="1" customHeight="1">
      <c r="A51" s="12" t="s">
        <v>112</v>
      </c>
      <c r="B51" s="6">
        <v>850</v>
      </c>
      <c r="C51" s="7" t="s">
        <v>5</v>
      </c>
      <c r="D51" s="7" t="s">
        <v>107</v>
      </c>
      <c r="E51" s="7" t="s">
        <v>111</v>
      </c>
      <c r="F51" s="7"/>
      <c r="G51" s="67">
        <f>G52</f>
        <v>0</v>
      </c>
      <c r="H51" s="50"/>
    </row>
    <row r="52" spans="1:8" s="5" customFormat="1" ht="23.25" hidden="1" customHeight="1">
      <c r="A52" s="27" t="s">
        <v>46</v>
      </c>
      <c r="B52" s="6">
        <v>850</v>
      </c>
      <c r="C52" s="7" t="s">
        <v>5</v>
      </c>
      <c r="D52" s="7" t="s">
        <v>107</v>
      </c>
      <c r="E52" s="7" t="s">
        <v>111</v>
      </c>
      <c r="F52" s="7" t="s">
        <v>29</v>
      </c>
      <c r="G52" s="67"/>
      <c r="H52" s="50"/>
    </row>
    <row r="53" spans="1:8" s="5" customFormat="1" ht="16.5" hidden="1" customHeight="1">
      <c r="A53" s="27" t="s">
        <v>114</v>
      </c>
      <c r="B53" s="6">
        <v>850</v>
      </c>
      <c r="C53" s="7" t="s">
        <v>5</v>
      </c>
      <c r="D53" s="7" t="s">
        <v>107</v>
      </c>
      <c r="E53" s="7" t="s">
        <v>113</v>
      </c>
      <c r="F53" s="7"/>
      <c r="G53" s="67">
        <f>G54</f>
        <v>0</v>
      </c>
      <c r="H53" s="50"/>
    </row>
    <row r="54" spans="1:8" s="5" customFormat="1" ht="28.5" hidden="1" customHeight="1">
      <c r="A54" s="27" t="s">
        <v>46</v>
      </c>
      <c r="B54" s="6">
        <v>850</v>
      </c>
      <c r="C54" s="7" t="s">
        <v>5</v>
      </c>
      <c r="D54" s="7" t="s">
        <v>107</v>
      </c>
      <c r="E54" s="7" t="s">
        <v>113</v>
      </c>
      <c r="F54" s="7" t="s">
        <v>29</v>
      </c>
      <c r="G54" s="67"/>
      <c r="H54" s="50"/>
    </row>
    <row r="55" spans="1:8" s="5" customFormat="1" ht="22.5" customHeight="1">
      <c r="A55" s="11" t="s">
        <v>7</v>
      </c>
      <c r="B55" s="6">
        <v>850</v>
      </c>
      <c r="C55" s="7" t="s">
        <v>5</v>
      </c>
      <c r="D55" s="7" t="s">
        <v>12</v>
      </c>
      <c r="E55" s="7"/>
      <c r="F55" s="7"/>
      <c r="G55" s="67">
        <f>G56</f>
        <v>2</v>
      </c>
      <c r="H55" s="51"/>
    </row>
    <row r="56" spans="1:8" s="5" customFormat="1" ht="19.5" customHeight="1">
      <c r="A56" s="12" t="s">
        <v>62</v>
      </c>
      <c r="B56" s="6">
        <v>850</v>
      </c>
      <c r="C56" s="7" t="s">
        <v>5</v>
      </c>
      <c r="D56" s="7" t="s">
        <v>12</v>
      </c>
      <c r="E56" s="7" t="s">
        <v>75</v>
      </c>
      <c r="F56" s="7"/>
      <c r="G56" s="67">
        <f>G57</f>
        <v>2</v>
      </c>
      <c r="H56" s="51"/>
    </row>
    <row r="57" spans="1:8" s="5" customFormat="1" ht="23.25" customHeight="1">
      <c r="A57" s="12" t="s">
        <v>66</v>
      </c>
      <c r="B57" s="6">
        <v>850</v>
      </c>
      <c r="C57" s="7" t="s">
        <v>5</v>
      </c>
      <c r="D57" s="7" t="s">
        <v>12</v>
      </c>
      <c r="E57" s="7" t="s">
        <v>76</v>
      </c>
      <c r="F57" s="7"/>
      <c r="G57" s="67">
        <f>G58</f>
        <v>2</v>
      </c>
      <c r="H57" s="51"/>
    </row>
    <row r="58" spans="1:8" ht="18" customHeight="1">
      <c r="A58" s="12" t="s">
        <v>67</v>
      </c>
      <c r="B58" s="6">
        <v>850</v>
      </c>
      <c r="C58" s="7" t="s">
        <v>5</v>
      </c>
      <c r="D58" s="7" t="s">
        <v>12</v>
      </c>
      <c r="E58" s="7" t="s">
        <v>76</v>
      </c>
      <c r="F58" s="7" t="s">
        <v>30</v>
      </c>
      <c r="G58" s="67">
        <v>2</v>
      </c>
      <c r="H58" s="51"/>
    </row>
    <row r="59" spans="1:8" ht="0.75" customHeight="1">
      <c r="A59" s="11" t="s">
        <v>8</v>
      </c>
      <c r="B59" s="6">
        <v>850</v>
      </c>
      <c r="C59" s="7" t="s">
        <v>5</v>
      </c>
      <c r="D59" s="7" t="s">
        <v>26</v>
      </c>
      <c r="E59" s="7"/>
      <c r="F59" s="7"/>
      <c r="G59" s="67">
        <f>G60+G62+G65</f>
        <v>0</v>
      </c>
      <c r="H59" s="51"/>
    </row>
    <row r="60" spans="1:8" ht="27.75" hidden="1" customHeight="1">
      <c r="A60" s="30" t="s">
        <v>59</v>
      </c>
      <c r="B60" s="6">
        <v>850</v>
      </c>
      <c r="C60" s="7" t="s">
        <v>5</v>
      </c>
      <c r="D60" s="7" t="s">
        <v>26</v>
      </c>
      <c r="E60" s="7" t="s">
        <v>97</v>
      </c>
      <c r="F60" s="7"/>
      <c r="G60" s="67">
        <f>G61</f>
        <v>0</v>
      </c>
      <c r="H60" s="51"/>
    </row>
    <row r="61" spans="1:8" ht="24.75" hidden="1" customHeight="1">
      <c r="A61" s="58" t="s">
        <v>46</v>
      </c>
      <c r="B61" s="6">
        <v>850</v>
      </c>
      <c r="C61" s="7" t="s">
        <v>5</v>
      </c>
      <c r="D61" s="7" t="s">
        <v>26</v>
      </c>
      <c r="E61" s="7" t="s">
        <v>97</v>
      </c>
      <c r="F61" s="7" t="s">
        <v>29</v>
      </c>
      <c r="G61" s="67"/>
      <c r="H61" s="51"/>
    </row>
    <row r="62" spans="1:8" ht="15" hidden="1" customHeight="1">
      <c r="A62" s="12" t="s">
        <v>47</v>
      </c>
      <c r="B62" s="6">
        <v>850</v>
      </c>
      <c r="C62" s="7" t="s">
        <v>5</v>
      </c>
      <c r="D62" s="7" t="s">
        <v>26</v>
      </c>
      <c r="E62" s="7" t="s">
        <v>77</v>
      </c>
      <c r="F62" s="7"/>
      <c r="G62" s="67">
        <f>G63</f>
        <v>0</v>
      </c>
      <c r="H62" s="51"/>
    </row>
    <row r="63" spans="1:8" ht="21.75" hidden="1" customHeight="1">
      <c r="A63" s="24" t="s">
        <v>24</v>
      </c>
      <c r="B63" s="6">
        <v>850</v>
      </c>
      <c r="C63" s="7" t="s">
        <v>5</v>
      </c>
      <c r="D63" s="7" t="s">
        <v>26</v>
      </c>
      <c r="E63" s="7" t="s">
        <v>78</v>
      </c>
      <c r="F63" s="7"/>
      <c r="G63" s="67">
        <f>G64</f>
        <v>0</v>
      </c>
      <c r="H63" s="51"/>
    </row>
    <row r="64" spans="1:8" ht="27.75" hidden="1" customHeight="1">
      <c r="A64" s="27" t="s">
        <v>46</v>
      </c>
      <c r="B64" s="6">
        <v>850</v>
      </c>
      <c r="C64" s="7" t="s">
        <v>5</v>
      </c>
      <c r="D64" s="7" t="s">
        <v>26</v>
      </c>
      <c r="E64" s="7" t="s">
        <v>78</v>
      </c>
      <c r="F64" s="7" t="s">
        <v>29</v>
      </c>
      <c r="G64" s="67"/>
      <c r="H64" s="51"/>
    </row>
    <row r="65" spans="1:8" ht="27.75" hidden="1" customHeight="1">
      <c r="A65" s="27" t="s">
        <v>121</v>
      </c>
      <c r="B65" s="6">
        <v>850</v>
      </c>
      <c r="C65" s="7" t="s">
        <v>5</v>
      </c>
      <c r="D65" s="7" t="s">
        <v>26</v>
      </c>
      <c r="E65" s="7" t="s">
        <v>83</v>
      </c>
      <c r="F65" s="7"/>
      <c r="G65" s="67">
        <f>G66</f>
        <v>0</v>
      </c>
      <c r="H65" s="51"/>
    </row>
    <row r="66" spans="1:8" ht="27.75" hidden="1" customHeight="1">
      <c r="A66" s="27" t="s">
        <v>46</v>
      </c>
      <c r="B66" s="6">
        <v>850</v>
      </c>
      <c r="C66" s="7" t="s">
        <v>5</v>
      </c>
      <c r="D66" s="7" t="s">
        <v>26</v>
      </c>
      <c r="E66" s="7" t="s">
        <v>83</v>
      </c>
      <c r="F66" s="7" t="s">
        <v>29</v>
      </c>
      <c r="G66" s="67"/>
      <c r="H66" s="51"/>
    </row>
    <row r="67" spans="1:8" ht="19.5" customHeight="1">
      <c r="A67" s="33" t="s">
        <v>53</v>
      </c>
      <c r="B67" s="6">
        <v>850</v>
      </c>
      <c r="C67" s="7" t="s">
        <v>6</v>
      </c>
      <c r="D67" s="7" t="s">
        <v>3</v>
      </c>
      <c r="E67" s="7"/>
      <c r="F67" s="7"/>
      <c r="G67" s="67">
        <f>G68</f>
        <v>177.1</v>
      </c>
      <c r="H67" s="48">
        <f>H68</f>
        <v>177.1</v>
      </c>
    </row>
    <row r="68" spans="1:8" ht="13.5" customHeight="1">
      <c r="A68" s="33" t="s">
        <v>54</v>
      </c>
      <c r="B68" s="6">
        <v>850</v>
      </c>
      <c r="C68" s="7" t="s">
        <v>6</v>
      </c>
      <c r="D68" s="7" t="s">
        <v>9</v>
      </c>
      <c r="E68" s="7"/>
      <c r="F68" s="7"/>
      <c r="G68" s="67">
        <f>G69</f>
        <v>177.1</v>
      </c>
      <c r="H68" s="48">
        <f>H69</f>
        <v>177.1</v>
      </c>
    </row>
    <row r="69" spans="1:8" ht="61.5" customHeight="1">
      <c r="A69" s="27" t="s">
        <v>58</v>
      </c>
      <c r="B69" s="6">
        <v>850</v>
      </c>
      <c r="C69" s="7" t="s">
        <v>6</v>
      </c>
      <c r="D69" s="7" t="s">
        <v>9</v>
      </c>
      <c r="E69" s="7" t="s">
        <v>79</v>
      </c>
      <c r="F69" s="7"/>
      <c r="G69" s="67">
        <v>177.1</v>
      </c>
      <c r="H69" s="48">
        <v>177.1</v>
      </c>
    </row>
    <row r="70" spans="1:8" ht="27" customHeight="1">
      <c r="A70" s="27" t="s">
        <v>42</v>
      </c>
      <c r="B70" s="6">
        <v>850</v>
      </c>
      <c r="C70" s="7" t="s">
        <v>6</v>
      </c>
      <c r="D70" s="7" t="s">
        <v>9</v>
      </c>
      <c r="E70" s="7" t="s">
        <v>79</v>
      </c>
      <c r="F70" s="7" t="s">
        <v>31</v>
      </c>
      <c r="G70" s="67">
        <v>136.02199999999999</v>
      </c>
      <c r="H70" s="48">
        <v>136.02199999999999</v>
      </c>
    </row>
    <row r="71" spans="1:8" ht="27" hidden="1" customHeight="1">
      <c r="A71" s="27" t="s">
        <v>45</v>
      </c>
      <c r="B71" s="6">
        <v>850</v>
      </c>
      <c r="C71" s="7" t="s">
        <v>6</v>
      </c>
      <c r="D71" s="7" t="s">
        <v>9</v>
      </c>
      <c r="E71" s="7" t="s">
        <v>79</v>
      </c>
      <c r="F71" s="7" t="s">
        <v>32</v>
      </c>
      <c r="G71" s="67"/>
      <c r="H71" s="48"/>
    </row>
    <row r="72" spans="1:8" ht="27" customHeight="1">
      <c r="A72" s="27" t="s">
        <v>88</v>
      </c>
      <c r="B72" s="6">
        <v>850</v>
      </c>
      <c r="C72" s="7" t="s">
        <v>6</v>
      </c>
      <c r="D72" s="7" t="s">
        <v>9</v>
      </c>
      <c r="E72" s="7" t="s">
        <v>79</v>
      </c>
      <c r="F72" s="7" t="s">
        <v>87</v>
      </c>
      <c r="G72" s="67">
        <v>41.078000000000003</v>
      </c>
      <c r="H72" s="48">
        <v>41.078000000000003</v>
      </c>
    </row>
    <row r="73" spans="1:8" ht="34.5" customHeight="1">
      <c r="A73" s="27" t="s">
        <v>46</v>
      </c>
      <c r="B73" s="6">
        <v>850</v>
      </c>
      <c r="C73" s="7" t="s">
        <v>9</v>
      </c>
      <c r="D73" s="7" t="s">
        <v>14</v>
      </c>
      <c r="E73" s="7" t="s">
        <v>172</v>
      </c>
      <c r="F73" s="7" t="s">
        <v>29</v>
      </c>
      <c r="G73" s="67">
        <v>14.4</v>
      </c>
      <c r="H73" s="48"/>
    </row>
    <row r="74" spans="1:8" ht="0.75" customHeight="1">
      <c r="A74" s="27" t="s">
        <v>46</v>
      </c>
      <c r="B74" s="6">
        <v>850</v>
      </c>
      <c r="C74" s="7" t="s">
        <v>6</v>
      </c>
      <c r="D74" s="7" t="s">
        <v>9</v>
      </c>
      <c r="E74" s="7" t="s">
        <v>79</v>
      </c>
      <c r="F74" s="7" t="s">
        <v>29</v>
      </c>
      <c r="G74" s="67"/>
      <c r="H74" s="48"/>
    </row>
    <row r="75" spans="1:8" ht="24.75" hidden="1" customHeight="1">
      <c r="A75" s="28" t="s">
        <v>38</v>
      </c>
      <c r="B75" s="6">
        <v>850</v>
      </c>
      <c r="C75" s="7" t="s">
        <v>9</v>
      </c>
      <c r="D75" s="7" t="s">
        <v>3</v>
      </c>
      <c r="E75" s="7"/>
      <c r="F75" s="7"/>
      <c r="G75" s="67">
        <f>G76</f>
        <v>0</v>
      </c>
      <c r="H75" s="51"/>
    </row>
    <row r="76" spans="1:8" ht="27" hidden="1" customHeight="1">
      <c r="A76" s="28" t="s">
        <v>39</v>
      </c>
      <c r="B76" s="6">
        <v>850</v>
      </c>
      <c r="C76" s="7" t="s">
        <v>9</v>
      </c>
      <c r="D76" s="7" t="s">
        <v>10</v>
      </c>
      <c r="E76" s="7"/>
      <c r="F76" s="7"/>
      <c r="G76" s="67">
        <f>G77</f>
        <v>0</v>
      </c>
      <c r="H76" s="51"/>
    </row>
    <row r="77" spans="1:8" ht="27" hidden="1" customHeight="1">
      <c r="A77" s="29" t="s">
        <v>55</v>
      </c>
      <c r="B77" s="6">
        <v>850</v>
      </c>
      <c r="C77" s="7" t="s">
        <v>9</v>
      </c>
      <c r="D77" s="7" t="s">
        <v>10</v>
      </c>
      <c r="E77" s="7" t="s">
        <v>80</v>
      </c>
      <c r="F77" s="7"/>
      <c r="G77" s="67">
        <f>G78</f>
        <v>0</v>
      </c>
      <c r="H77" s="51"/>
    </row>
    <row r="78" spans="1:8" ht="29.25" hidden="1" customHeight="1">
      <c r="A78" s="27" t="s">
        <v>46</v>
      </c>
      <c r="B78" s="6">
        <v>850</v>
      </c>
      <c r="C78" s="7" t="s">
        <v>9</v>
      </c>
      <c r="D78" s="7" t="s">
        <v>10</v>
      </c>
      <c r="E78" s="7" t="s">
        <v>80</v>
      </c>
      <c r="F78" s="7" t="s">
        <v>29</v>
      </c>
      <c r="G78" s="67"/>
      <c r="H78" s="51"/>
    </row>
    <row r="79" spans="1:8" ht="17.25" hidden="1" customHeight="1">
      <c r="A79" s="43" t="s">
        <v>102</v>
      </c>
      <c r="B79" s="6">
        <v>850</v>
      </c>
      <c r="C79" s="7" t="s">
        <v>11</v>
      </c>
      <c r="D79" s="7" t="s">
        <v>3</v>
      </c>
      <c r="E79" s="7"/>
      <c r="F79" s="7"/>
      <c r="G79" s="65">
        <f>G80</f>
        <v>0</v>
      </c>
      <c r="H79" s="51"/>
    </row>
    <row r="80" spans="1:8" ht="15.75" hidden="1" customHeight="1">
      <c r="A80" s="43" t="s">
        <v>103</v>
      </c>
      <c r="B80" s="6">
        <v>850</v>
      </c>
      <c r="C80" s="7" t="s">
        <v>11</v>
      </c>
      <c r="D80" s="7" t="s">
        <v>10</v>
      </c>
      <c r="E80" s="7"/>
      <c r="F80" s="7"/>
      <c r="G80" s="67">
        <f>G81</f>
        <v>0</v>
      </c>
      <c r="H80" s="51"/>
    </row>
    <row r="81" spans="1:8" ht="18.75" hidden="1" customHeight="1">
      <c r="A81" s="27" t="s">
        <v>104</v>
      </c>
      <c r="B81" s="6">
        <v>850</v>
      </c>
      <c r="C81" s="7" t="s">
        <v>11</v>
      </c>
      <c r="D81" s="7" t="s">
        <v>10</v>
      </c>
      <c r="E81" s="7" t="s">
        <v>105</v>
      </c>
      <c r="F81" s="7"/>
      <c r="G81" s="67">
        <f>G82</f>
        <v>0</v>
      </c>
      <c r="H81" s="51"/>
    </row>
    <row r="82" spans="1:8" ht="0.6" customHeight="1">
      <c r="A82" s="27" t="s">
        <v>46</v>
      </c>
      <c r="B82" s="6">
        <v>850</v>
      </c>
      <c r="C82" s="7" t="s">
        <v>11</v>
      </c>
      <c r="D82" s="7" t="s">
        <v>10</v>
      </c>
      <c r="E82" s="7" t="s">
        <v>105</v>
      </c>
      <c r="F82" s="7" t="s">
        <v>29</v>
      </c>
      <c r="G82" s="67"/>
      <c r="H82" s="51"/>
    </row>
    <row r="83" spans="1:8" ht="26.25" customHeight="1">
      <c r="A83" s="26" t="s">
        <v>37</v>
      </c>
      <c r="B83" s="6">
        <v>850</v>
      </c>
      <c r="C83" s="7" t="s">
        <v>13</v>
      </c>
      <c r="D83" s="8" t="s">
        <v>3</v>
      </c>
      <c r="E83" s="8"/>
      <c r="F83" s="8"/>
      <c r="G83" s="65">
        <f>G84</f>
        <v>300</v>
      </c>
      <c r="H83" s="53"/>
    </row>
    <row r="84" spans="1:8" s="9" customFormat="1" ht="27" customHeight="1">
      <c r="A84" s="26" t="s">
        <v>56</v>
      </c>
      <c r="B84" s="6">
        <v>850</v>
      </c>
      <c r="C84" s="7" t="s">
        <v>13</v>
      </c>
      <c r="D84" s="8" t="s">
        <v>9</v>
      </c>
      <c r="E84" s="8"/>
      <c r="F84" s="8"/>
      <c r="G84" s="65">
        <f>G85+G87</f>
        <v>300</v>
      </c>
      <c r="H84" s="54"/>
    </row>
    <row r="85" spans="1:8" ht="27.6" customHeight="1">
      <c r="A85" s="41" t="s">
        <v>124</v>
      </c>
      <c r="B85" s="6">
        <v>850</v>
      </c>
      <c r="C85" s="7" t="s">
        <v>13</v>
      </c>
      <c r="D85" s="7" t="s">
        <v>9</v>
      </c>
      <c r="E85" s="7" t="s">
        <v>141</v>
      </c>
      <c r="F85" s="7"/>
      <c r="G85" s="65">
        <v>300</v>
      </c>
      <c r="H85" s="54"/>
    </row>
    <row r="86" spans="1:8" ht="7.2" hidden="1" customHeight="1">
      <c r="A86" s="12" t="s">
        <v>46</v>
      </c>
      <c r="B86" s="46">
        <v>850</v>
      </c>
      <c r="C86" s="35" t="s">
        <v>13</v>
      </c>
      <c r="D86" s="36" t="s">
        <v>9</v>
      </c>
      <c r="E86" s="36" t="s">
        <v>141</v>
      </c>
      <c r="F86" s="36" t="s">
        <v>29</v>
      </c>
      <c r="G86" s="65"/>
      <c r="H86" s="54"/>
    </row>
    <row r="87" spans="1:8" ht="24.6" hidden="1" customHeight="1">
      <c r="A87" s="11" t="s">
        <v>124</v>
      </c>
      <c r="B87" s="46">
        <v>850</v>
      </c>
      <c r="C87" s="35" t="s">
        <v>13</v>
      </c>
      <c r="D87" s="36" t="s">
        <v>9</v>
      </c>
      <c r="E87" s="36" t="s">
        <v>140</v>
      </c>
      <c r="F87" s="36"/>
      <c r="G87" s="65">
        <f>SUM(G88)</f>
        <v>0</v>
      </c>
      <c r="H87" s="54"/>
    </row>
    <row r="88" spans="1:8" ht="22.2" hidden="1" customHeight="1">
      <c r="A88" s="12" t="s">
        <v>143</v>
      </c>
      <c r="B88" s="46">
        <v>850</v>
      </c>
      <c r="C88" s="35" t="s">
        <v>13</v>
      </c>
      <c r="D88" s="36" t="s">
        <v>9</v>
      </c>
      <c r="E88" s="36" t="s">
        <v>127</v>
      </c>
      <c r="F88" s="36" t="s">
        <v>142</v>
      </c>
      <c r="G88" s="65"/>
      <c r="H88" s="64"/>
    </row>
    <row r="89" spans="1:8" ht="29.4" hidden="1" customHeight="1">
      <c r="A89" s="12" t="s">
        <v>165</v>
      </c>
      <c r="B89" s="46">
        <v>850</v>
      </c>
      <c r="C89" s="35" t="s">
        <v>13</v>
      </c>
      <c r="D89" s="36" t="s">
        <v>9</v>
      </c>
      <c r="E89" s="36" t="s">
        <v>166</v>
      </c>
      <c r="F89" s="36"/>
      <c r="G89" s="65">
        <f>SUM(G90)</f>
        <v>0</v>
      </c>
      <c r="H89" s="64"/>
    </row>
    <row r="90" spans="1:8" ht="26.4" hidden="1" customHeight="1">
      <c r="A90" s="12" t="s">
        <v>165</v>
      </c>
      <c r="B90" s="46">
        <v>850</v>
      </c>
      <c r="C90" s="35" t="s">
        <v>13</v>
      </c>
      <c r="D90" s="36" t="s">
        <v>9</v>
      </c>
      <c r="E90" s="36" t="s">
        <v>166</v>
      </c>
      <c r="F90" s="36" t="s">
        <v>29</v>
      </c>
      <c r="G90" s="65"/>
      <c r="H90" s="64"/>
    </row>
    <row r="91" spans="1:8" ht="33" hidden="1" customHeight="1">
      <c r="A91" s="12" t="s">
        <v>165</v>
      </c>
      <c r="B91" s="46">
        <v>850</v>
      </c>
      <c r="C91" s="35" t="s">
        <v>13</v>
      </c>
      <c r="D91" s="36" t="s">
        <v>9</v>
      </c>
      <c r="E91" s="36" t="s">
        <v>167</v>
      </c>
      <c r="F91" s="36"/>
      <c r="G91" s="65">
        <f>SUM(G92)</f>
        <v>0</v>
      </c>
      <c r="H91" s="64"/>
    </row>
    <row r="92" spans="1:8" ht="33.6" hidden="1" customHeight="1">
      <c r="A92" s="12" t="s">
        <v>165</v>
      </c>
      <c r="B92" s="46">
        <v>850</v>
      </c>
      <c r="C92" s="35" t="s">
        <v>13</v>
      </c>
      <c r="D92" s="36" t="s">
        <v>9</v>
      </c>
      <c r="E92" s="36" t="s">
        <v>167</v>
      </c>
      <c r="F92" s="36" t="s">
        <v>29</v>
      </c>
      <c r="G92" s="65"/>
      <c r="H92" s="64"/>
    </row>
    <row r="93" spans="1:8" ht="21.6" customHeight="1">
      <c r="A93" s="30" t="s">
        <v>59</v>
      </c>
      <c r="B93" s="46">
        <v>850</v>
      </c>
      <c r="C93" s="35" t="s">
        <v>13</v>
      </c>
      <c r="D93" s="36" t="s">
        <v>9</v>
      </c>
      <c r="E93" s="36" t="s">
        <v>97</v>
      </c>
      <c r="F93" s="36"/>
      <c r="G93" s="65">
        <f>SUM(G94)</f>
        <v>315</v>
      </c>
      <c r="H93" s="54"/>
    </row>
    <row r="94" spans="1:8" ht="21" customHeight="1">
      <c r="A94" s="30" t="s">
        <v>164</v>
      </c>
      <c r="B94" s="46">
        <v>850</v>
      </c>
      <c r="C94" s="35" t="s">
        <v>13</v>
      </c>
      <c r="D94" s="36" t="s">
        <v>9</v>
      </c>
      <c r="E94" s="36" t="s">
        <v>97</v>
      </c>
      <c r="F94" s="36" t="s">
        <v>96</v>
      </c>
      <c r="G94" s="65">
        <v>315</v>
      </c>
      <c r="H94" s="54"/>
    </row>
    <row r="95" spans="1:8" ht="22.8" customHeight="1">
      <c r="A95" s="41" t="s">
        <v>61</v>
      </c>
      <c r="B95" s="42">
        <v>850</v>
      </c>
      <c r="C95" s="7" t="s">
        <v>13</v>
      </c>
      <c r="D95" s="7" t="s">
        <v>9</v>
      </c>
      <c r="E95" s="7" t="s">
        <v>119</v>
      </c>
      <c r="F95" s="42"/>
      <c r="G95" s="55">
        <f>G96</f>
        <v>0</v>
      </c>
      <c r="H95" s="56"/>
    </row>
    <row r="96" spans="1:8" ht="22.8" hidden="1" customHeight="1">
      <c r="A96" s="12" t="s">
        <v>46</v>
      </c>
      <c r="B96" s="42">
        <v>850</v>
      </c>
      <c r="C96" s="7" t="s">
        <v>13</v>
      </c>
      <c r="D96" s="7" t="s">
        <v>9</v>
      </c>
      <c r="E96" s="7" t="s">
        <v>119</v>
      </c>
      <c r="F96" s="42">
        <v>244</v>
      </c>
      <c r="G96" s="55"/>
      <c r="H96" s="56"/>
    </row>
    <row r="97" spans="1:8" ht="24" customHeight="1">
      <c r="A97" s="33" t="s">
        <v>91</v>
      </c>
      <c r="B97" s="46">
        <v>850</v>
      </c>
      <c r="C97" s="35" t="s">
        <v>90</v>
      </c>
      <c r="D97" s="36" t="s">
        <v>3</v>
      </c>
      <c r="E97" s="36"/>
      <c r="F97" s="36"/>
      <c r="G97" s="66">
        <f>G98</f>
        <v>218.86199999999999</v>
      </c>
      <c r="H97" s="51"/>
    </row>
    <row r="98" spans="1:8" ht="36.75" customHeight="1">
      <c r="A98" s="33" t="s">
        <v>92</v>
      </c>
      <c r="B98" s="46">
        <v>850</v>
      </c>
      <c r="C98" s="35" t="s">
        <v>90</v>
      </c>
      <c r="D98" s="36" t="s">
        <v>5</v>
      </c>
      <c r="E98" s="36"/>
      <c r="F98" s="36"/>
      <c r="G98" s="66">
        <f>G99</f>
        <v>218.86199999999999</v>
      </c>
      <c r="H98" s="51"/>
    </row>
    <row r="99" spans="1:8" ht="24" customHeight="1">
      <c r="A99" s="12" t="s">
        <v>47</v>
      </c>
      <c r="B99" s="6">
        <v>850</v>
      </c>
      <c r="C99" s="7" t="s">
        <v>90</v>
      </c>
      <c r="D99" s="7" t="s">
        <v>5</v>
      </c>
      <c r="E99" s="7" t="s">
        <v>77</v>
      </c>
      <c r="F99" s="7"/>
      <c r="G99" s="66">
        <f>G100+G101+SUM(G101:G102)</f>
        <v>218.86199999999999</v>
      </c>
      <c r="H99" s="51"/>
    </row>
    <row r="100" spans="1:8" ht="24" hidden="1" customHeight="1">
      <c r="A100" s="27" t="s">
        <v>46</v>
      </c>
      <c r="B100" s="6">
        <v>850</v>
      </c>
      <c r="C100" s="7" t="s">
        <v>90</v>
      </c>
      <c r="D100" s="7" t="s">
        <v>5</v>
      </c>
      <c r="E100" s="7" t="s">
        <v>81</v>
      </c>
      <c r="F100" s="7" t="s">
        <v>29</v>
      </c>
      <c r="G100" s="55"/>
      <c r="H100" s="51"/>
    </row>
    <row r="101" spans="1:8" ht="25.2" customHeight="1">
      <c r="A101" s="27" t="s">
        <v>143</v>
      </c>
      <c r="B101" s="6">
        <v>850</v>
      </c>
      <c r="C101" s="7" t="s">
        <v>90</v>
      </c>
      <c r="D101" s="7" t="s">
        <v>5</v>
      </c>
      <c r="E101" s="7" t="s">
        <v>81</v>
      </c>
      <c r="F101" s="7" t="s">
        <v>142</v>
      </c>
      <c r="G101" s="66">
        <v>109.431</v>
      </c>
      <c r="H101" s="51"/>
    </row>
    <row r="102" spans="1:8" ht="25.2" hidden="1" customHeight="1">
      <c r="A102" s="27" t="s">
        <v>46</v>
      </c>
      <c r="B102" s="6">
        <v>850</v>
      </c>
      <c r="C102" s="7" t="s">
        <v>90</v>
      </c>
      <c r="D102" s="7" t="s">
        <v>5</v>
      </c>
      <c r="E102" s="7" t="s">
        <v>81</v>
      </c>
      <c r="F102" s="7" t="s">
        <v>29</v>
      </c>
      <c r="G102" s="66"/>
      <c r="H102" s="51"/>
    </row>
    <row r="103" spans="1:8" ht="25.2" hidden="1" customHeight="1">
      <c r="A103" s="27" t="s">
        <v>168</v>
      </c>
      <c r="B103" s="6">
        <v>850</v>
      </c>
      <c r="C103" s="7" t="s">
        <v>90</v>
      </c>
      <c r="D103" s="7" t="s">
        <v>5</v>
      </c>
      <c r="E103" s="7" t="s">
        <v>169</v>
      </c>
      <c r="F103" s="7"/>
      <c r="G103" s="66">
        <f>SUM(G104)</f>
        <v>0</v>
      </c>
      <c r="H103" s="51"/>
    </row>
    <row r="104" spans="1:8" ht="0.6" customHeight="1">
      <c r="A104" s="27" t="s">
        <v>170</v>
      </c>
      <c r="B104" s="6">
        <v>850</v>
      </c>
      <c r="C104" s="7" t="s">
        <v>90</v>
      </c>
      <c r="D104" s="7" t="s">
        <v>5</v>
      </c>
      <c r="E104" s="7" t="s">
        <v>169</v>
      </c>
      <c r="F104" s="7" t="s">
        <v>171</v>
      </c>
      <c r="G104" s="66"/>
      <c r="H104" s="51"/>
    </row>
    <row r="105" spans="1:8" ht="15" customHeight="1">
      <c r="A105" s="11" t="s">
        <v>25</v>
      </c>
      <c r="B105" s="6">
        <v>850</v>
      </c>
      <c r="C105" s="7" t="s">
        <v>14</v>
      </c>
      <c r="D105" s="8" t="s">
        <v>3</v>
      </c>
      <c r="E105" s="8"/>
      <c r="F105" s="8"/>
      <c r="G105" s="65">
        <f>G106</f>
        <v>63.134659999999997</v>
      </c>
      <c r="H105" s="51"/>
    </row>
    <row r="106" spans="1:8" s="34" customFormat="1" ht="21" customHeight="1">
      <c r="A106" s="11" t="s">
        <v>15</v>
      </c>
      <c r="B106" s="6">
        <v>850</v>
      </c>
      <c r="C106" s="7" t="s">
        <v>14</v>
      </c>
      <c r="D106" s="8" t="s">
        <v>5</v>
      </c>
      <c r="E106" s="8"/>
      <c r="F106" s="8"/>
      <c r="G106" s="66">
        <f>G107</f>
        <v>63.134659999999997</v>
      </c>
      <c r="H106" s="51"/>
    </row>
    <row r="107" spans="1:8" s="34" customFormat="1" ht="27" customHeight="1">
      <c r="A107" s="12" t="s">
        <v>21</v>
      </c>
      <c r="B107" s="6">
        <v>850</v>
      </c>
      <c r="C107" s="7" t="s">
        <v>14</v>
      </c>
      <c r="D107" s="7" t="s">
        <v>5</v>
      </c>
      <c r="E107" s="7" t="s">
        <v>84</v>
      </c>
      <c r="F107" s="7"/>
      <c r="G107" s="65">
        <f>G108</f>
        <v>63.134659999999997</v>
      </c>
      <c r="H107" s="51"/>
    </row>
    <row r="108" spans="1:8" s="34" customFormat="1" ht="24" customHeight="1">
      <c r="A108" s="12" t="s">
        <v>49</v>
      </c>
      <c r="B108" s="6">
        <v>850</v>
      </c>
      <c r="C108" s="7" t="s">
        <v>14</v>
      </c>
      <c r="D108" s="7" t="s">
        <v>5</v>
      </c>
      <c r="E108" s="7" t="s">
        <v>85</v>
      </c>
      <c r="F108" s="7"/>
      <c r="G108" s="65">
        <f>G109</f>
        <v>63.134659999999997</v>
      </c>
      <c r="H108" s="51"/>
    </row>
    <row r="109" spans="1:8" s="34" customFormat="1" ht="24" customHeight="1">
      <c r="A109" s="12" t="s">
        <v>50</v>
      </c>
      <c r="B109" s="6">
        <v>850</v>
      </c>
      <c r="C109" s="7" t="s">
        <v>14</v>
      </c>
      <c r="D109" s="7" t="s">
        <v>5</v>
      </c>
      <c r="E109" s="7" t="s">
        <v>85</v>
      </c>
      <c r="F109" s="7" t="s">
        <v>51</v>
      </c>
      <c r="G109" s="65">
        <v>63.134659999999997</v>
      </c>
      <c r="H109" s="51"/>
    </row>
    <row r="110" spans="1:8" s="34" customFormat="1" ht="0.75" customHeight="1">
      <c r="A110" s="25" t="s">
        <v>27</v>
      </c>
      <c r="B110" s="6">
        <v>850</v>
      </c>
      <c r="C110" s="7" t="s">
        <v>12</v>
      </c>
      <c r="D110" s="7" t="s">
        <v>3</v>
      </c>
      <c r="E110" s="7"/>
      <c r="F110" s="7"/>
      <c r="G110" s="48">
        <f>G111</f>
        <v>0</v>
      </c>
      <c r="H110" s="51"/>
    </row>
    <row r="111" spans="1:8" s="34" customFormat="1" ht="24" hidden="1" customHeight="1">
      <c r="A111" s="25" t="s">
        <v>28</v>
      </c>
      <c r="B111" s="6">
        <v>850</v>
      </c>
      <c r="C111" s="7" t="s">
        <v>12</v>
      </c>
      <c r="D111" s="8" t="s">
        <v>6</v>
      </c>
      <c r="E111" s="8"/>
      <c r="F111" s="8"/>
      <c r="G111" s="52">
        <f>G112</f>
        <v>0</v>
      </c>
      <c r="H111" s="57"/>
    </row>
    <row r="112" spans="1:8" s="34" customFormat="1" ht="24" hidden="1" customHeight="1">
      <c r="A112" s="12" t="s">
        <v>48</v>
      </c>
      <c r="B112" s="6">
        <v>850</v>
      </c>
      <c r="C112" s="7" t="s">
        <v>12</v>
      </c>
      <c r="D112" s="8" t="s">
        <v>6</v>
      </c>
      <c r="E112" s="8" t="s">
        <v>86</v>
      </c>
      <c r="F112" s="8"/>
      <c r="G112" s="52">
        <f>G113</f>
        <v>0</v>
      </c>
      <c r="H112" s="51"/>
    </row>
    <row r="113" spans="1:8" s="34" customFormat="1" ht="24" hidden="1" customHeight="1">
      <c r="A113" s="39" t="s">
        <v>46</v>
      </c>
      <c r="B113" s="46">
        <v>850</v>
      </c>
      <c r="C113" s="35" t="s">
        <v>12</v>
      </c>
      <c r="D113" s="36" t="s">
        <v>6</v>
      </c>
      <c r="E113" s="36" t="s">
        <v>86</v>
      </c>
      <c r="F113" s="36" t="s">
        <v>29</v>
      </c>
      <c r="G113" s="55"/>
      <c r="H113" s="51"/>
    </row>
    <row r="114" spans="1:8" s="34" customFormat="1" ht="51" customHeight="1">
      <c r="A114" s="60" t="s">
        <v>130</v>
      </c>
      <c r="B114" s="46">
        <v>850</v>
      </c>
      <c r="C114" s="35" t="s">
        <v>129</v>
      </c>
      <c r="D114" s="36"/>
      <c r="E114" s="36"/>
      <c r="F114" s="36"/>
      <c r="G114" s="66">
        <f>G115</f>
        <v>42.3</v>
      </c>
      <c r="H114" s="51"/>
    </row>
    <row r="115" spans="1:8" s="34" customFormat="1" ht="60" customHeight="1">
      <c r="A115" s="60" t="s">
        <v>131</v>
      </c>
      <c r="B115" s="46">
        <v>850</v>
      </c>
      <c r="C115" s="35" t="s">
        <v>129</v>
      </c>
      <c r="D115" s="36" t="s">
        <v>9</v>
      </c>
      <c r="E115" s="36"/>
      <c r="F115" s="36"/>
      <c r="G115" s="66">
        <f>G116</f>
        <v>42.3</v>
      </c>
      <c r="H115" s="51"/>
    </row>
    <row r="116" spans="1:8" s="34" customFormat="1" ht="24" customHeight="1">
      <c r="A116" s="32" t="s">
        <v>68</v>
      </c>
      <c r="B116" s="6">
        <v>850</v>
      </c>
      <c r="C116" s="7" t="s">
        <v>129</v>
      </c>
      <c r="D116" s="7" t="s">
        <v>9</v>
      </c>
      <c r="E116" s="7" t="s">
        <v>73</v>
      </c>
      <c r="F116" s="7"/>
      <c r="G116" s="66">
        <f>G117+G119</f>
        <v>42.3</v>
      </c>
      <c r="H116" s="51"/>
    </row>
    <row r="117" spans="1:8" s="34" customFormat="1" ht="24" customHeight="1">
      <c r="A117" s="40" t="s">
        <v>52</v>
      </c>
      <c r="B117" s="6">
        <v>850</v>
      </c>
      <c r="C117" s="7" t="s">
        <v>129</v>
      </c>
      <c r="D117" s="7" t="s">
        <v>9</v>
      </c>
      <c r="E117" s="7" t="s">
        <v>74</v>
      </c>
      <c r="F117" s="7"/>
      <c r="G117" s="66">
        <f>G118</f>
        <v>24.3</v>
      </c>
      <c r="H117" s="51"/>
    </row>
    <row r="118" spans="1:8" s="34" customFormat="1" ht="18.75" customHeight="1">
      <c r="A118" s="31" t="s">
        <v>22</v>
      </c>
      <c r="B118" s="6">
        <v>850</v>
      </c>
      <c r="C118" s="7" t="s">
        <v>129</v>
      </c>
      <c r="D118" s="7" t="s">
        <v>9</v>
      </c>
      <c r="E118" s="7" t="s">
        <v>74</v>
      </c>
      <c r="F118" s="7" t="s">
        <v>35</v>
      </c>
      <c r="G118" s="66">
        <v>24.3</v>
      </c>
      <c r="H118" s="51"/>
    </row>
    <row r="119" spans="1:8" ht="14.25" customHeight="1">
      <c r="A119" s="31" t="s">
        <v>22</v>
      </c>
      <c r="B119" s="6">
        <v>850</v>
      </c>
      <c r="C119" s="7" t="s">
        <v>129</v>
      </c>
      <c r="D119" s="7" t="s">
        <v>9</v>
      </c>
      <c r="E119" s="7" t="s">
        <v>144</v>
      </c>
      <c r="F119" s="7"/>
      <c r="G119" s="66">
        <f>SUM(G120)</f>
        <v>18</v>
      </c>
      <c r="H119" s="51"/>
    </row>
    <row r="120" spans="1:8" ht="27" customHeight="1">
      <c r="A120" s="31" t="s">
        <v>22</v>
      </c>
      <c r="B120" s="6">
        <v>850</v>
      </c>
      <c r="C120" s="7" t="s">
        <v>129</v>
      </c>
      <c r="D120" s="7" t="s">
        <v>9</v>
      </c>
      <c r="E120" s="7" t="s">
        <v>144</v>
      </c>
      <c r="F120" s="7" t="s">
        <v>35</v>
      </c>
      <c r="G120" s="66">
        <v>18</v>
      </c>
      <c r="H120" s="51"/>
    </row>
    <row r="121" spans="1:8" ht="25.5" customHeight="1">
      <c r="A121" s="68" t="s">
        <v>57</v>
      </c>
      <c r="B121" s="68"/>
      <c r="C121" s="68"/>
      <c r="D121" s="68"/>
      <c r="E121" s="68"/>
      <c r="F121" s="68"/>
      <c r="G121" s="45">
        <f>SUM(G14)</f>
        <v>3611.7878300000002</v>
      </c>
      <c r="H121" s="45">
        <f>H14</f>
        <v>177.1</v>
      </c>
    </row>
    <row r="122" spans="1:8" ht="22.95" customHeight="1">
      <c r="G122" s="17"/>
      <c r="H122" s="13"/>
    </row>
    <row r="123" spans="1:8" ht="22.95" customHeight="1">
      <c r="G123" s="18"/>
    </row>
    <row r="124" spans="1:8" ht="22.95" customHeight="1">
      <c r="G124" s="18"/>
    </row>
    <row r="125" spans="1:8" ht="24.75" customHeight="1">
      <c r="G125" s="18"/>
    </row>
    <row r="126" spans="1:8" s="10" customFormat="1" ht="14.25" customHeight="1">
      <c r="A126" s="15"/>
      <c r="B126" s="16"/>
      <c r="C126" s="16"/>
      <c r="D126" s="16"/>
      <c r="E126" s="16"/>
      <c r="F126" s="16"/>
      <c r="G126" s="18"/>
      <c r="H126" s="2"/>
    </row>
    <row r="127" spans="1:8" ht="26.25" customHeight="1">
      <c r="G127" s="18"/>
    </row>
    <row r="128" spans="1:8" ht="25.5" customHeight="1">
      <c r="A128" s="19"/>
      <c r="B128" s="20"/>
      <c r="C128" s="20"/>
      <c r="D128" s="20"/>
      <c r="E128" s="20"/>
      <c r="F128" s="20"/>
      <c r="G128" s="21"/>
    </row>
    <row r="129" spans="1:10" ht="25.5" customHeight="1">
      <c r="A129" s="19"/>
      <c r="B129" s="20"/>
      <c r="C129" s="20"/>
      <c r="D129" s="20"/>
      <c r="E129" s="20"/>
      <c r="F129" s="20"/>
      <c r="G129" s="37"/>
    </row>
    <row r="130" spans="1:10" ht="13.5" customHeight="1">
      <c r="A130" s="19"/>
      <c r="B130" s="20"/>
      <c r="C130" s="20"/>
      <c r="D130" s="20"/>
      <c r="E130" s="20"/>
      <c r="F130" s="20"/>
      <c r="G130" s="21"/>
    </row>
    <row r="131" spans="1:10" ht="23.25" customHeight="1">
      <c r="A131" s="19"/>
      <c r="B131" s="20"/>
      <c r="C131" s="20"/>
      <c r="D131" s="20"/>
      <c r="E131" s="20"/>
      <c r="F131" s="20"/>
      <c r="G131" s="21"/>
      <c r="J131" s="14"/>
    </row>
    <row r="132" spans="1:10" ht="18.75" customHeight="1">
      <c r="A132" s="19"/>
      <c r="B132" s="20"/>
      <c r="C132" s="20"/>
      <c r="D132" s="20"/>
      <c r="E132" s="20"/>
      <c r="F132" s="20"/>
      <c r="G132" s="22"/>
    </row>
    <row r="133" spans="1:10">
      <c r="A133" s="19"/>
      <c r="B133" s="20"/>
      <c r="C133" s="20"/>
      <c r="D133" s="20"/>
      <c r="E133" s="20"/>
      <c r="F133" s="20"/>
      <c r="G133" s="22"/>
    </row>
    <row r="134" spans="1:10">
      <c r="A134" s="19"/>
      <c r="B134" s="20"/>
      <c r="C134" s="20"/>
      <c r="D134" s="20"/>
      <c r="E134" s="20"/>
      <c r="F134" s="20"/>
      <c r="G134" s="22"/>
    </row>
    <row r="135" spans="1:10">
      <c r="A135" s="19"/>
      <c r="B135" s="20"/>
      <c r="C135" s="20"/>
      <c r="D135" s="20"/>
      <c r="E135" s="20"/>
      <c r="F135" s="20"/>
      <c r="G135" s="22"/>
    </row>
    <row r="136" spans="1:10">
      <c r="A136" s="19"/>
      <c r="B136" s="20"/>
      <c r="C136" s="20"/>
      <c r="D136" s="20"/>
      <c r="E136" s="20"/>
      <c r="F136" s="20"/>
      <c r="G136" s="38"/>
    </row>
    <row r="137" spans="1:10" ht="13.8">
      <c r="A137" s="19"/>
      <c r="B137" s="20"/>
      <c r="C137" s="20"/>
      <c r="D137" s="20"/>
      <c r="E137" s="20"/>
      <c r="F137" s="20"/>
      <c r="G137" s="21"/>
    </row>
    <row r="138" spans="1:10">
      <c r="A138" s="19"/>
      <c r="B138" s="20"/>
      <c r="C138" s="20"/>
      <c r="D138" s="20"/>
      <c r="E138" s="20"/>
      <c r="F138" s="20"/>
      <c r="G138" s="20"/>
    </row>
    <row r="139" spans="1:10">
      <c r="A139" s="19"/>
      <c r="G139" s="22"/>
    </row>
    <row r="140" spans="1:10">
      <c r="A140" s="19"/>
      <c r="G140" s="22"/>
    </row>
    <row r="141" spans="1:10">
      <c r="A141" s="19"/>
      <c r="G141" s="22"/>
    </row>
    <row r="142" spans="1:10" ht="13.8">
      <c r="A142" s="19"/>
      <c r="G142" s="21"/>
    </row>
    <row r="143" spans="1:10" ht="13.8">
      <c r="A143" s="19"/>
      <c r="G143" s="21"/>
    </row>
    <row r="144" spans="1:10" ht="13.8">
      <c r="A144" s="19"/>
      <c r="G144" s="21"/>
    </row>
    <row r="145" spans="7:7" ht="13.8">
      <c r="G145" s="21"/>
    </row>
    <row r="146" spans="7:7" ht="13.8">
      <c r="G146" s="21"/>
    </row>
    <row r="147" spans="7:7">
      <c r="G147" s="23"/>
    </row>
    <row r="148" spans="7:7">
      <c r="G148" s="23"/>
    </row>
    <row r="149" spans="7:7">
      <c r="G149" s="18"/>
    </row>
    <row r="150" spans="7:7">
      <c r="G150" s="18"/>
    </row>
    <row r="151" spans="7:7">
      <c r="G151" s="18"/>
    </row>
    <row r="152" spans="7:7">
      <c r="G152" s="18"/>
    </row>
    <row r="153" spans="7:7">
      <c r="G153" s="18"/>
    </row>
    <row r="154" spans="7:7">
      <c r="G154" s="18"/>
    </row>
    <row r="155" spans="7:7">
      <c r="G155" s="18"/>
    </row>
    <row r="156" spans="7:7">
      <c r="G156" s="18"/>
    </row>
    <row r="157" spans="7:7">
      <c r="G157" s="18"/>
    </row>
    <row r="158" spans="7:7">
      <c r="G158" s="18"/>
    </row>
    <row r="159" spans="7:7">
      <c r="G159" s="18"/>
    </row>
    <row r="160" spans="7:7">
      <c r="G160" s="18"/>
    </row>
    <row r="161" spans="7:7">
      <c r="G161" s="18"/>
    </row>
    <row r="162" spans="7:7">
      <c r="G162" s="18"/>
    </row>
    <row r="163" spans="7:7">
      <c r="G163" s="18"/>
    </row>
    <row r="164" spans="7:7">
      <c r="G164" s="18"/>
    </row>
    <row r="165" spans="7:7">
      <c r="G165" s="18"/>
    </row>
    <row r="166" spans="7:7">
      <c r="G166" s="18"/>
    </row>
    <row r="167" spans="7:7">
      <c r="G167" s="18"/>
    </row>
  </sheetData>
  <mergeCells count="19">
    <mergeCell ref="B11:F11"/>
    <mergeCell ref="A4:H4"/>
    <mergeCell ref="H11:H13"/>
    <mergeCell ref="A3:H3"/>
    <mergeCell ref="A6:H6"/>
    <mergeCell ref="A10:H10"/>
    <mergeCell ref="G11:G13"/>
    <mergeCell ref="E12:E13"/>
    <mergeCell ref="A8:H8"/>
    <mergeCell ref="A121:F121"/>
    <mergeCell ref="A2:D2"/>
    <mergeCell ref="F12:F13"/>
    <mergeCell ref="A11:A13"/>
    <mergeCell ref="A5:H5"/>
    <mergeCell ref="A7:H7"/>
    <mergeCell ref="A9:H9"/>
    <mergeCell ref="B12:B13"/>
    <mergeCell ref="C12:C13"/>
    <mergeCell ref="D12:D13"/>
  </mergeCells>
  <phoneticPr fontId="0" type="noConversion"/>
  <pageMargins left="0.9055118110236221" right="0.31496062992125984" top="0.74803149606299213" bottom="0.74803149606299213" header="0.31496062992125984" footer="0.31496062992125984"/>
  <pageSetup paperSize="9" scale="78" fitToHeight="2" orientation="portrait" r:id="rId1"/>
  <headerFooter alignWithMargins="0"/>
  <rowBreaks count="1" manualBreakCount="1">
    <brk id="6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5"/>
  <sheetViews>
    <sheetView topLeftCell="A13" zoomScaleNormal="100" workbookViewId="0">
      <selection activeCell="A19" sqref="A19"/>
    </sheetView>
  </sheetViews>
  <sheetFormatPr defaultRowHeight="13.2"/>
  <cols>
    <col min="1" max="1" width="40.33203125" customWidth="1"/>
    <col min="2" max="2" width="5.88671875" customWidth="1"/>
    <col min="3" max="3" width="4.44140625" customWidth="1"/>
    <col min="4" max="4" width="5.5546875" customWidth="1"/>
    <col min="5" max="5" width="11.44140625" customWidth="1"/>
    <col min="6" max="6" width="6.5546875" customWidth="1"/>
    <col min="7" max="7" width="18" customWidth="1"/>
    <col min="8" max="8" width="13" customWidth="1"/>
    <col min="9" max="9" width="13.44140625" customWidth="1"/>
    <col min="10" max="10" width="13" customWidth="1"/>
  </cols>
  <sheetData>
    <row r="1" spans="1:10" ht="15.6">
      <c r="A1" s="72" t="s">
        <v>153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5.75" customHeight="1">
      <c r="A2" s="72" t="s">
        <v>64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15.6">
      <c r="A3" s="72" t="s">
        <v>137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ht="15.75" customHeight="1">
      <c r="A4" s="72" t="s">
        <v>65</v>
      </c>
      <c r="B4" s="72"/>
      <c r="C4" s="72"/>
      <c r="D4" s="72"/>
      <c r="E4" s="72"/>
      <c r="F4" s="72"/>
      <c r="G4" s="72"/>
      <c r="H4" s="72"/>
      <c r="I4" s="72"/>
      <c r="J4" s="72"/>
    </row>
    <row r="5" spans="1:10" ht="15.75" customHeight="1">
      <c r="A5" s="73" t="s">
        <v>148</v>
      </c>
      <c r="B5" s="73"/>
      <c r="C5" s="73"/>
      <c r="D5" s="73"/>
      <c r="E5" s="73"/>
      <c r="F5" s="73"/>
      <c r="G5" s="73"/>
      <c r="H5" s="73"/>
      <c r="I5" s="73"/>
      <c r="J5" s="73"/>
    </row>
    <row r="6" spans="1:10" ht="15.75" customHeight="1">
      <c r="A6" s="73" t="s">
        <v>151</v>
      </c>
      <c r="B6" s="73"/>
      <c r="C6" s="73"/>
      <c r="D6" s="73"/>
      <c r="E6" s="73"/>
      <c r="F6" s="73"/>
      <c r="G6" s="73"/>
      <c r="H6" s="73"/>
      <c r="I6" s="73"/>
      <c r="J6" s="73"/>
    </row>
    <row r="7" spans="1:10" ht="35.25" customHeight="1">
      <c r="A7" s="74" t="s">
        <v>152</v>
      </c>
      <c r="B7" s="74"/>
      <c r="C7" s="74"/>
      <c r="D7" s="74"/>
      <c r="E7" s="74"/>
      <c r="F7" s="74"/>
      <c r="G7" s="74"/>
      <c r="H7" s="74"/>
      <c r="I7" s="74"/>
      <c r="J7" s="74"/>
    </row>
    <row r="8" spans="1:10">
      <c r="A8" s="76" t="s">
        <v>23</v>
      </c>
      <c r="B8" s="76"/>
      <c r="C8" s="76"/>
      <c r="D8" s="76"/>
      <c r="E8" s="76"/>
      <c r="F8" s="76"/>
      <c r="G8" s="76"/>
      <c r="H8" s="76"/>
      <c r="I8" s="76"/>
      <c r="J8" s="76"/>
    </row>
    <row r="9" spans="1:10">
      <c r="A9" s="71" t="s">
        <v>16</v>
      </c>
      <c r="B9" s="70" t="s">
        <v>0</v>
      </c>
      <c r="C9" s="70"/>
      <c r="D9" s="70"/>
      <c r="E9" s="70"/>
      <c r="F9" s="70"/>
      <c r="G9" s="70" t="s">
        <v>132</v>
      </c>
      <c r="H9" s="75" t="s">
        <v>36</v>
      </c>
      <c r="I9" s="70" t="s">
        <v>139</v>
      </c>
      <c r="J9" s="75" t="s">
        <v>36</v>
      </c>
    </row>
    <row r="10" spans="1:10">
      <c r="A10" s="71"/>
      <c r="B10" s="70" t="s">
        <v>17</v>
      </c>
      <c r="C10" s="70" t="s">
        <v>18</v>
      </c>
      <c r="D10" s="70" t="s">
        <v>19</v>
      </c>
      <c r="E10" s="77" t="s">
        <v>1</v>
      </c>
      <c r="F10" s="70" t="s">
        <v>20</v>
      </c>
      <c r="G10" s="70"/>
      <c r="H10" s="75"/>
      <c r="I10" s="70"/>
      <c r="J10" s="75"/>
    </row>
    <row r="11" spans="1:10" ht="30.75" customHeight="1">
      <c r="A11" s="71"/>
      <c r="B11" s="70"/>
      <c r="C11" s="70"/>
      <c r="D11" s="70"/>
      <c r="E11" s="77"/>
      <c r="F11" s="70"/>
      <c r="G11" s="70"/>
      <c r="H11" s="75"/>
      <c r="I11" s="70"/>
      <c r="J11" s="75"/>
    </row>
    <row r="12" spans="1:10" ht="22.8">
      <c r="A12" s="11" t="s">
        <v>63</v>
      </c>
      <c r="B12" s="6">
        <v>850</v>
      </c>
      <c r="C12" s="7" t="s">
        <v>3</v>
      </c>
      <c r="D12" s="7" t="s">
        <v>3</v>
      </c>
      <c r="E12" s="7"/>
      <c r="F12" s="7"/>
      <c r="G12" s="48">
        <f>G13+G51+G62+G73+G78+G87</f>
        <v>1800031</v>
      </c>
      <c r="H12" s="48">
        <f>H13+H51+H58+H62+H73+H78+H83+H87</f>
        <v>150800</v>
      </c>
      <c r="I12" s="48">
        <f>I13+I51+I58+I62+I73+I78+I83+I87</f>
        <v>1784052</v>
      </c>
      <c r="J12" s="49">
        <f>J51</f>
        <v>156200</v>
      </c>
    </row>
    <row r="13" spans="1:10" ht="15.6">
      <c r="A13" s="11" t="s">
        <v>4</v>
      </c>
      <c r="B13" s="6">
        <v>850</v>
      </c>
      <c r="C13" s="7" t="s">
        <v>5</v>
      </c>
      <c r="D13" s="7" t="s">
        <v>3</v>
      </c>
      <c r="E13" s="7"/>
      <c r="F13" s="7"/>
      <c r="G13" s="48">
        <f>G14+G19+G39+G43</f>
        <v>1214800</v>
      </c>
      <c r="H13" s="50"/>
      <c r="I13" s="48">
        <f>I14+I19+I39+I43</f>
        <v>1214800</v>
      </c>
      <c r="J13" s="50"/>
    </row>
    <row r="14" spans="1:10" ht="36" customHeight="1">
      <c r="A14" s="11" t="s">
        <v>106</v>
      </c>
      <c r="B14" s="6">
        <v>850</v>
      </c>
      <c r="C14" s="7" t="s">
        <v>5</v>
      </c>
      <c r="D14" s="7" t="s">
        <v>6</v>
      </c>
      <c r="E14" s="7"/>
      <c r="F14" s="7"/>
      <c r="G14" s="48">
        <f>G15</f>
        <v>252000</v>
      </c>
      <c r="H14" s="50"/>
      <c r="I14" s="48">
        <f>I15</f>
        <v>252000</v>
      </c>
      <c r="J14" s="50"/>
    </row>
    <row r="15" spans="1:10" ht="28.5" customHeight="1">
      <c r="A15" s="11" t="s">
        <v>40</v>
      </c>
      <c r="B15" s="6">
        <v>850</v>
      </c>
      <c r="C15" s="7" t="s">
        <v>5</v>
      </c>
      <c r="D15" s="7" t="s">
        <v>6</v>
      </c>
      <c r="E15" s="7" t="s">
        <v>70</v>
      </c>
      <c r="F15" s="7"/>
      <c r="G15" s="48">
        <f>G16</f>
        <v>252000</v>
      </c>
      <c r="H15" s="50"/>
      <c r="I15" s="48">
        <f>I16</f>
        <v>252000</v>
      </c>
      <c r="J15" s="50"/>
    </row>
    <row r="16" spans="1:10" ht="30.75" customHeight="1">
      <c r="A16" s="12" t="s">
        <v>41</v>
      </c>
      <c r="B16" s="6">
        <v>850</v>
      </c>
      <c r="C16" s="7" t="s">
        <v>5</v>
      </c>
      <c r="D16" s="7" t="s">
        <v>6</v>
      </c>
      <c r="E16" s="7" t="s">
        <v>71</v>
      </c>
      <c r="F16" s="7"/>
      <c r="G16" s="48">
        <f>G17+G18</f>
        <v>252000</v>
      </c>
      <c r="H16" s="50"/>
      <c r="I16" s="48">
        <f>I17+I18</f>
        <v>252000</v>
      </c>
      <c r="J16" s="50"/>
    </row>
    <row r="17" spans="1:10" ht="24.6">
      <c r="A17" s="27" t="s">
        <v>89</v>
      </c>
      <c r="B17" s="6">
        <v>850</v>
      </c>
      <c r="C17" s="7" t="s">
        <v>5</v>
      </c>
      <c r="D17" s="7" t="s">
        <v>6</v>
      </c>
      <c r="E17" s="7" t="s">
        <v>71</v>
      </c>
      <c r="F17" s="7" t="s">
        <v>31</v>
      </c>
      <c r="G17" s="48">
        <v>192000</v>
      </c>
      <c r="H17" s="50"/>
      <c r="I17" s="48">
        <v>192000</v>
      </c>
      <c r="J17" s="50"/>
    </row>
    <row r="18" spans="1:10" ht="36.6">
      <c r="A18" s="27" t="s">
        <v>88</v>
      </c>
      <c r="B18" s="6">
        <v>850</v>
      </c>
      <c r="C18" s="7" t="s">
        <v>5</v>
      </c>
      <c r="D18" s="7" t="s">
        <v>6</v>
      </c>
      <c r="E18" s="7" t="s">
        <v>71</v>
      </c>
      <c r="F18" s="7" t="s">
        <v>87</v>
      </c>
      <c r="G18" s="48">
        <v>60000</v>
      </c>
      <c r="H18" s="50"/>
      <c r="I18" s="48">
        <v>60000</v>
      </c>
      <c r="J18" s="50"/>
    </row>
    <row r="19" spans="1:10" ht="48.6">
      <c r="A19" s="27" t="s">
        <v>43</v>
      </c>
      <c r="B19" s="6">
        <v>850</v>
      </c>
      <c r="C19" s="7" t="s">
        <v>5</v>
      </c>
      <c r="D19" s="7" t="s">
        <v>11</v>
      </c>
      <c r="E19" s="7"/>
      <c r="F19" s="7"/>
      <c r="G19" s="48">
        <f>G20+G22+G27+G29+G31</f>
        <v>952800</v>
      </c>
      <c r="H19" s="50"/>
      <c r="I19" s="48">
        <f>I20+I22+I27+I29+I31</f>
        <v>952800</v>
      </c>
      <c r="J19" s="50"/>
    </row>
    <row r="20" spans="1:10" ht="25.5" customHeight="1">
      <c r="A20" s="43" t="s">
        <v>60</v>
      </c>
      <c r="B20" s="6">
        <v>850</v>
      </c>
      <c r="C20" s="7" t="s">
        <v>5</v>
      </c>
      <c r="D20" s="7" t="s">
        <v>11</v>
      </c>
      <c r="E20" s="7" t="s">
        <v>69</v>
      </c>
      <c r="F20" s="7"/>
      <c r="G20" s="48">
        <f>G21</f>
        <v>3600</v>
      </c>
      <c r="H20" s="50"/>
      <c r="I20" s="48">
        <f>I21</f>
        <v>3600</v>
      </c>
      <c r="J20" s="50"/>
    </row>
    <row r="21" spans="1:10" ht="28.5" customHeight="1">
      <c r="A21" s="27" t="s">
        <v>46</v>
      </c>
      <c r="B21" s="6">
        <v>850</v>
      </c>
      <c r="C21" s="7" t="s">
        <v>5</v>
      </c>
      <c r="D21" s="7" t="s">
        <v>11</v>
      </c>
      <c r="E21" s="7" t="s">
        <v>69</v>
      </c>
      <c r="F21" s="7" t="s">
        <v>142</v>
      </c>
      <c r="G21" s="48">
        <v>3600</v>
      </c>
      <c r="H21" s="50"/>
      <c r="I21" s="48">
        <v>3600</v>
      </c>
      <c r="J21" s="50"/>
    </row>
    <row r="22" spans="1:10" ht="26.4">
      <c r="A22" s="27" t="s">
        <v>123</v>
      </c>
      <c r="B22" s="6">
        <v>850</v>
      </c>
      <c r="C22" s="7" t="s">
        <v>5</v>
      </c>
      <c r="D22" s="7" t="s">
        <v>11</v>
      </c>
      <c r="E22" s="7" t="s">
        <v>115</v>
      </c>
      <c r="F22" s="7"/>
      <c r="G22" s="48">
        <f>G23</f>
        <v>55000</v>
      </c>
      <c r="H22" s="50"/>
      <c r="I22" s="48">
        <f>I23</f>
        <v>55000</v>
      </c>
      <c r="J22" s="50"/>
    </row>
    <row r="23" spans="1:10" ht="26.4">
      <c r="A23" s="27" t="s">
        <v>122</v>
      </c>
      <c r="B23" s="6">
        <v>850</v>
      </c>
      <c r="C23" s="7" t="s">
        <v>5</v>
      </c>
      <c r="D23" s="7" t="s">
        <v>11</v>
      </c>
      <c r="E23" s="7" t="s">
        <v>115</v>
      </c>
      <c r="F23" s="7" t="s">
        <v>116</v>
      </c>
      <c r="G23" s="48">
        <f>G24+G25+G26</f>
        <v>55000</v>
      </c>
      <c r="H23" s="50"/>
      <c r="I23" s="48">
        <f>I24+I25+I26</f>
        <v>55000</v>
      </c>
      <c r="J23" s="50"/>
    </row>
    <row r="24" spans="1:10" ht="26.4">
      <c r="A24" s="27" t="s">
        <v>93</v>
      </c>
      <c r="B24" s="6">
        <v>850</v>
      </c>
      <c r="C24" s="7" t="s">
        <v>5</v>
      </c>
      <c r="D24" s="7" t="s">
        <v>11</v>
      </c>
      <c r="E24" s="7" t="s">
        <v>115</v>
      </c>
      <c r="F24" s="7" t="s">
        <v>95</v>
      </c>
      <c r="G24" s="48">
        <v>45000</v>
      </c>
      <c r="H24" s="50"/>
      <c r="I24" s="48">
        <v>45000</v>
      </c>
      <c r="J24" s="50"/>
    </row>
    <row r="25" spans="1:10" ht="26.4">
      <c r="A25" s="12" t="s">
        <v>34</v>
      </c>
      <c r="B25" s="6">
        <v>850</v>
      </c>
      <c r="C25" s="7" t="s">
        <v>5</v>
      </c>
      <c r="D25" s="7" t="s">
        <v>11</v>
      </c>
      <c r="E25" s="7" t="s">
        <v>115</v>
      </c>
      <c r="F25" s="7" t="s">
        <v>33</v>
      </c>
      <c r="G25" s="48">
        <v>10000</v>
      </c>
      <c r="H25" s="50"/>
      <c r="I25" s="48">
        <v>10000</v>
      </c>
      <c r="J25" s="50"/>
    </row>
    <row r="26" spans="1:10" ht="26.4" hidden="1">
      <c r="A26" s="12" t="s">
        <v>94</v>
      </c>
      <c r="B26" s="6">
        <v>850</v>
      </c>
      <c r="C26" s="7" t="s">
        <v>5</v>
      </c>
      <c r="D26" s="7" t="s">
        <v>11</v>
      </c>
      <c r="E26" s="7" t="s">
        <v>115</v>
      </c>
      <c r="F26" s="7" t="s">
        <v>96</v>
      </c>
      <c r="G26" s="48"/>
      <c r="H26" s="50"/>
      <c r="I26" s="48"/>
      <c r="J26" s="50"/>
    </row>
    <row r="27" spans="1:10" ht="26.4">
      <c r="A27" s="12" t="s">
        <v>125</v>
      </c>
      <c r="B27" s="6">
        <v>850</v>
      </c>
      <c r="C27" s="7" t="s">
        <v>5</v>
      </c>
      <c r="D27" s="7" t="s">
        <v>11</v>
      </c>
      <c r="E27" s="7" t="s">
        <v>126</v>
      </c>
      <c r="F27" s="7"/>
      <c r="G27" s="48">
        <f>G28</f>
        <v>35000</v>
      </c>
      <c r="H27" s="50"/>
      <c r="I27" s="48">
        <f>I28</f>
        <v>35000</v>
      </c>
      <c r="J27" s="50"/>
    </row>
    <row r="28" spans="1:10" ht="36" customHeight="1">
      <c r="A28" s="27" t="s">
        <v>46</v>
      </c>
      <c r="B28" s="6">
        <v>850</v>
      </c>
      <c r="C28" s="7" t="s">
        <v>5</v>
      </c>
      <c r="D28" s="7" t="s">
        <v>11</v>
      </c>
      <c r="E28" s="7" t="s">
        <v>126</v>
      </c>
      <c r="F28" s="7" t="s">
        <v>29</v>
      </c>
      <c r="G28" s="48">
        <v>35000</v>
      </c>
      <c r="H28" s="50"/>
      <c r="I28" s="48">
        <v>35000</v>
      </c>
      <c r="J28" s="50"/>
    </row>
    <row r="29" spans="1:10" ht="26.4" hidden="1">
      <c r="A29" s="27" t="s">
        <v>121</v>
      </c>
      <c r="B29" s="6">
        <v>850</v>
      </c>
      <c r="C29" s="7" t="s">
        <v>5</v>
      </c>
      <c r="D29" s="7" t="s">
        <v>11</v>
      </c>
      <c r="E29" s="7" t="s">
        <v>83</v>
      </c>
      <c r="F29" s="7"/>
      <c r="G29" s="48">
        <f>G30</f>
        <v>0</v>
      </c>
      <c r="H29" s="50"/>
      <c r="I29" s="48">
        <f>I30</f>
        <v>0</v>
      </c>
      <c r="J29" s="50"/>
    </row>
    <row r="30" spans="1:10" ht="26.4" hidden="1">
      <c r="A30" s="27" t="s">
        <v>46</v>
      </c>
      <c r="B30" s="6">
        <v>850</v>
      </c>
      <c r="C30" s="7" t="s">
        <v>5</v>
      </c>
      <c r="D30" s="7" t="s">
        <v>11</v>
      </c>
      <c r="E30" s="7" t="s">
        <v>83</v>
      </c>
      <c r="F30" s="7" t="s">
        <v>29</v>
      </c>
      <c r="G30" s="48"/>
      <c r="H30" s="50"/>
      <c r="I30" s="48"/>
      <c r="J30" s="50"/>
    </row>
    <row r="31" spans="1:10" ht="23.25" customHeight="1">
      <c r="A31" s="44" t="s">
        <v>44</v>
      </c>
      <c r="B31" s="6">
        <v>850</v>
      </c>
      <c r="C31" s="7" t="s">
        <v>5</v>
      </c>
      <c r="D31" s="7" t="s">
        <v>11</v>
      </c>
      <c r="E31" s="7" t="s">
        <v>72</v>
      </c>
      <c r="F31" s="7"/>
      <c r="G31" s="48">
        <f>G32+G33+G34+G35+G36+G37</f>
        <v>859200</v>
      </c>
      <c r="H31" s="50"/>
      <c r="I31" s="48">
        <f>I32+I33+I34+I35+I36+I37</f>
        <v>859200</v>
      </c>
      <c r="J31" s="50"/>
    </row>
    <row r="32" spans="1:10" ht="24.75" customHeight="1">
      <c r="A32" s="44" t="s">
        <v>133</v>
      </c>
      <c r="B32" s="6">
        <v>850</v>
      </c>
      <c r="C32" s="7" t="s">
        <v>5</v>
      </c>
      <c r="D32" s="7" t="s">
        <v>11</v>
      </c>
      <c r="E32" s="7" t="s">
        <v>138</v>
      </c>
      <c r="F32" s="7" t="s">
        <v>135</v>
      </c>
      <c r="G32" s="48">
        <v>60000</v>
      </c>
      <c r="H32" s="50"/>
      <c r="I32" s="48">
        <v>60000</v>
      </c>
      <c r="J32" s="50"/>
    </row>
    <row r="33" spans="1:10" ht="38.25" customHeight="1">
      <c r="A33" s="61" t="s">
        <v>134</v>
      </c>
      <c r="B33" s="6">
        <v>850</v>
      </c>
      <c r="C33" s="7" t="s">
        <v>5</v>
      </c>
      <c r="D33" s="7" t="s">
        <v>11</v>
      </c>
      <c r="E33" s="7" t="s">
        <v>138</v>
      </c>
      <c r="F33" s="7" t="s">
        <v>136</v>
      </c>
      <c r="G33" s="48">
        <v>18000</v>
      </c>
      <c r="H33" s="50"/>
      <c r="I33" s="48">
        <v>18000</v>
      </c>
      <c r="J33" s="50"/>
    </row>
    <row r="34" spans="1:10" ht="36.6">
      <c r="A34" s="27" t="s">
        <v>42</v>
      </c>
      <c r="B34" s="6">
        <v>850</v>
      </c>
      <c r="C34" s="7" t="s">
        <v>5</v>
      </c>
      <c r="D34" s="7" t="s">
        <v>11</v>
      </c>
      <c r="E34" s="7" t="s">
        <v>72</v>
      </c>
      <c r="F34" s="7" t="s">
        <v>31</v>
      </c>
      <c r="G34" s="48">
        <v>600000</v>
      </c>
      <c r="H34" s="50"/>
      <c r="I34" s="48">
        <v>600000</v>
      </c>
      <c r="J34" s="50"/>
    </row>
    <row r="35" spans="1:10" ht="0.75" customHeight="1">
      <c r="A35" s="27" t="s">
        <v>45</v>
      </c>
      <c r="B35" s="6">
        <v>850</v>
      </c>
      <c r="C35" s="7" t="s">
        <v>5</v>
      </c>
      <c r="D35" s="7" t="s">
        <v>11</v>
      </c>
      <c r="E35" s="7" t="s">
        <v>72</v>
      </c>
      <c r="F35" s="7" t="s">
        <v>32</v>
      </c>
      <c r="G35" s="48"/>
      <c r="H35" s="50"/>
      <c r="I35" s="48"/>
      <c r="J35" s="50"/>
    </row>
    <row r="36" spans="1:10" ht="36.6">
      <c r="A36" s="27" t="s">
        <v>88</v>
      </c>
      <c r="B36" s="6">
        <v>850</v>
      </c>
      <c r="C36" s="7" t="s">
        <v>5</v>
      </c>
      <c r="D36" s="7" t="s">
        <v>11</v>
      </c>
      <c r="E36" s="7" t="s">
        <v>72</v>
      </c>
      <c r="F36" s="7" t="s">
        <v>87</v>
      </c>
      <c r="G36" s="48">
        <v>181200</v>
      </c>
      <c r="H36" s="50"/>
      <c r="I36" s="48">
        <v>181200</v>
      </c>
      <c r="J36" s="50"/>
    </row>
    <row r="37" spans="1:10" ht="0.75" customHeight="1">
      <c r="A37" s="27" t="s">
        <v>46</v>
      </c>
      <c r="B37" s="6">
        <v>850</v>
      </c>
      <c r="C37" s="7" t="s">
        <v>5</v>
      </c>
      <c r="D37" s="7" t="s">
        <v>11</v>
      </c>
      <c r="E37" s="7" t="s">
        <v>72</v>
      </c>
      <c r="F37" s="7" t="s">
        <v>29</v>
      </c>
      <c r="G37" s="48"/>
      <c r="H37" s="50"/>
      <c r="I37" s="48"/>
      <c r="J37" s="50"/>
    </row>
    <row r="38" spans="1:10" ht="27" customHeight="1">
      <c r="A38" s="27" t="s">
        <v>146</v>
      </c>
      <c r="B38" s="6">
        <v>850</v>
      </c>
      <c r="C38" s="7" t="s">
        <v>5</v>
      </c>
      <c r="D38" s="7" t="s">
        <v>11</v>
      </c>
      <c r="E38" s="7" t="s">
        <v>72</v>
      </c>
      <c r="F38" s="7" t="s">
        <v>142</v>
      </c>
      <c r="G38" s="48">
        <v>30000</v>
      </c>
      <c r="H38" s="50"/>
      <c r="I38" s="48">
        <v>30000</v>
      </c>
      <c r="J38" s="50"/>
    </row>
    <row r="39" spans="1:10" ht="19.5" customHeight="1">
      <c r="A39" s="11" t="s">
        <v>7</v>
      </c>
      <c r="B39" s="6">
        <v>850</v>
      </c>
      <c r="C39" s="7" t="s">
        <v>5</v>
      </c>
      <c r="D39" s="7" t="s">
        <v>12</v>
      </c>
      <c r="E39" s="7"/>
      <c r="F39" s="7"/>
      <c r="G39" s="48">
        <f>G40</f>
        <v>10000</v>
      </c>
      <c r="H39" s="51"/>
      <c r="I39" s="48">
        <f>I40</f>
        <v>10000</v>
      </c>
      <c r="J39" s="51"/>
    </row>
    <row r="40" spans="1:10" ht="20.25" customHeight="1">
      <c r="A40" s="12" t="s">
        <v>62</v>
      </c>
      <c r="B40" s="6">
        <v>850</v>
      </c>
      <c r="C40" s="7" t="s">
        <v>5</v>
      </c>
      <c r="D40" s="7" t="s">
        <v>12</v>
      </c>
      <c r="E40" s="7" t="s">
        <v>75</v>
      </c>
      <c r="F40" s="7"/>
      <c r="G40" s="48">
        <f>G41</f>
        <v>10000</v>
      </c>
      <c r="H40" s="51"/>
      <c r="I40" s="48">
        <f>I41</f>
        <v>10000</v>
      </c>
      <c r="J40" s="51"/>
    </row>
    <row r="41" spans="1:10" ht="24">
      <c r="A41" s="12" t="s">
        <v>66</v>
      </c>
      <c r="B41" s="6">
        <v>850</v>
      </c>
      <c r="C41" s="7" t="s">
        <v>5</v>
      </c>
      <c r="D41" s="7" t="s">
        <v>12</v>
      </c>
      <c r="E41" s="7" t="s">
        <v>76</v>
      </c>
      <c r="F41" s="7"/>
      <c r="G41" s="48">
        <f>G42</f>
        <v>10000</v>
      </c>
      <c r="H41" s="51"/>
      <c r="I41" s="48">
        <f>I42</f>
        <v>10000</v>
      </c>
      <c r="J41" s="51"/>
    </row>
    <row r="42" spans="1:10">
      <c r="A42" s="12" t="s">
        <v>67</v>
      </c>
      <c r="B42" s="6">
        <v>850</v>
      </c>
      <c r="C42" s="7" t="s">
        <v>5</v>
      </c>
      <c r="D42" s="7" t="s">
        <v>12</v>
      </c>
      <c r="E42" s="7" t="s">
        <v>76</v>
      </c>
      <c r="F42" s="7" t="s">
        <v>30</v>
      </c>
      <c r="G42" s="48">
        <v>10000</v>
      </c>
      <c r="H42" s="51"/>
      <c r="I42" s="48">
        <v>10000</v>
      </c>
      <c r="J42" s="51"/>
    </row>
    <row r="43" spans="1:10" hidden="1">
      <c r="A43" s="11" t="s">
        <v>8</v>
      </c>
      <c r="B43" s="6">
        <v>850</v>
      </c>
      <c r="C43" s="7" t="s">
        <v>5</v>
      </c>
      <c r="D43" s="7" t="s">
        <v>26</v>
      </c>
      <c r="E43" s="7"/>
      <c r="F43" s="7"/>
      <c r="G43" s="48">
        <f>G44+G46+G49</f>
        <v>0</v>
      </c>
      <c r="H43" s="51"/>
      <c r="I43" s="48">
        <f>I44+I46+I49</f>
        <v>0</v>
      </c>
      <c r="J43" s="51"/>
    </row>
    <row r="44" spans="1:10" ht="36" hidden="1">
      <c r="A44" s="30" t="s">
        <v>59</v>
      </c>
      <c r="B44" s="6">
        <v>850</v>
      </c>
      <c r="C44" s="7" t="s">
        <v>5</v>
      </c>
      <c r="D44" s="7" t="s">
        <v>26</v>
      </c>
      <c r="E44" s="7" t="s">
        <v>97</v>
      </c>
      <c r="F44" s="7"/>
      <c r="G44" s="48">
        <f>G45</f>
        <v>0</v>
      </c>
      <c r="H44" s="51"/>
      <c r="I44" s="48">
        <f>I45</f>
        <v>0</v>
      </c>
      <c r="J44" s="51"/>
    </row>
    <row r="45" spans="1:10" ht="24" hidden="1">
      <c r="A45" s="30" t="s">
        <v>46</v>
      </c>
      <c r="B45" s="6">
        <v>850</v>
      </c>
      <c r="C45" s="7" t="s">
        <v>5</v>
      </c>
      <c r="D45" s="7" t="s">
        <v>26</v>
      </c>
      <c r="E45" s="7" t="s">
        <v>97</v>
      </c>
      <c r="F45" s="7" t="s">
        <v>29</v>
      </c>
      <c r="G45" s="48"/>
      <c r="H45" s="51"/>
      <c r="I45" s="48"/>
      <c r="J45" s="51"/>
    </row>
    <row r="46" spans="1:10" ht="24" hidden="1">
      <c r="A46" s="12" t="s">
        <v>47</v>
      </c>
      <c r="B46" s="6">
        <v>850</v>
      </c>
      <c r="C46" s="7" t="s">
        <v>5</v>
      </c>
      <c r="D46" s="7" t="s">
        <v>26</v>
      </c>
      <c r="E46" s="7" t="s">
        <v>77</v>
      </c>
      <c r="F46" s="7"/>
      <c r="G46" s="48">
        <f>G47</f>
        <v>0</v>
      </c>
      <c r="H46" s="51"/>
      <c r="I46" s="48">
        <f>I47</f>
        <v>0</v>
      </c>
      <c r="J46" s="51"/>
    </row>
    <row r="47" spans="1:10" ht="38.25" hidden="1" customHeight="1">
      <c r="A47" s="24" t="s">
        <v>24</v>
      </c>
      <c r="B47" s="6">
        <v>850</v>
      </c>
      <c r="C47" s="7" t="s">
        <v>5</v>
      </c>
      <c r="D47" s="7" t="s">
        <v>26</v>
      </c>
      <c r="E47" s="7" t="s">
        <v>78</v>
      </c>
      <c r="F47" s="7"/>
      <c r="G47" s="48">
        <f>G48</f>
        <v>0</v>
      </c>
      <c r="H47" s="51"/>
      <c r="I47" s="48">
        <f>I48</f>
        <v>0</v>
      </c>
      <c r="J47" s="51"/>
    </row>
    <row r="48" spans="1:10" ht="28.5" hidden="1" customHeight="1">
      <c r="A48" s="27" t="s">
        <v>46</v>
      </c>
      <c r="B48" s="6">
        <v>850</v>
      </c>
      <c r="C48" s="7" t="s">
        <v>5</v>
      </c>
      <c r="D48" s="7" t="s">
        <v>26</v>
      </c>
      <c r="E48" s="7" t="s">
        <v>78</v>
      </c>
      <c r="F48" s="7" t="s">
        <v>29</v>
      </c>
      <c r="G48" s="48"/>
      <c r="H48" s="51"/>
      <c r="I48" s="48"/>
      <c r="J48" s="51"/>
    </row>
    <row r="49" spans="1:10" ht="28.5" hidden="1" customHeight="1">
      <c r="A49" s="27" t="s">
        <v>121</v>
      </c>
      <c r="B49" s="6">
        <v>850</v>
      </c>
      <c r="C49" s="7" t="s">
        <v>5</v>
      </c>
      <c r="D49" s="7" t="s">
        <v>26</v>
      </c>
      <c r="E49" s="7" t="s">
        <v>83</v>
      </c>
      <c r="F49" s="7"/>
      <c r="G49" s="48">
        <f>G50</f>
        <v>0</v>
      </c>
      <c r="H49" s="51"/>
      <c r="I49" s="48">
        <f>I50</f>
        <v>0</v>
      </c>
      <c r="J49" s="51"/>
    </row>
    <row r="50" spans="1:10" ht="28.5" hidden="1" customHeight="1">
      <c r="A50" s="27" t="s">
        <v>46</v>
      </c>
      <c r="B50" s="6">
        <v>850</v>
      </c>
      <c r="C50" s="7" t="s">
        <v>5</v>
      </c>
      <c r="D50" s="7" t="s">
        <v>26</v>
      </c>
      <c r="E50" s="7" t="s">
        <v>83</v>
      </c>
      <c r="F50" s="7" t="s">
        <v>29</v>
      </c>
      <c r="G50" s="48"/>
      <c r="H50" s="51"/>
      <c r="I50" s="48"/>
      <c r="J50" s="51"/>
    </row>
    <row r="51" spans="1:10">
      <c r="A51" s="33" t="s">
        <v>53</v>
      </c>
      <c r="B51" s="6">
        <v>850</v>
      </c>
      <c r="C51" s="7" t="s">
        <v>6</v>
      </c>
      <c r="D51" s="7" t="s">
        <v>3</v>
      </c>
      <c r="E51" s="7"/>
      <c r="F51" s="7"/>
      <c r="G51" s="48">
        <f t="shared" ref="G51:J52" si="0">G52</f>
        <v>150800</v>
      </c>
      <c r="H51" s="48">
        <f t="shared" si="0"/>
        <v>150800</v>
      </c>
      <c r="I51" s="48">
        <f t="shared" si="0"/>
        <v>156200</v>
      </c>
      <c r="J51" s="48">
        <f t="shared" si="0"/>
        <v>156200</v>
      </c>
    </row>
    <row r="52" spans="1:10">
      <c r="A52" s="33" t="s">
        <v>54</v>
      </c>
      <c r="B52" s="6">
        <v>850</v>
      </c>
      <c r="C52" s="7" t="s">
        <v>6</v>
      </c>
      <c r="D52" s="7" t="s">
        <v>9</v>
      </c>
      <c r="E52" s="7"/>
      <c r="F52" s="7"/>
      <c r="G52" s="48">
        <f t="shared" si="0"/>
        <v>150800</v>
      </c>
      <c r="H52" s="48">
        <f t="shared" si="0"/>
        <v>150800</v>
      </c>
      <c r="I52" s="48">
        <f t="shared" si="0"/>
        <v>156200</v>
      </c>
      <c r="J52" s="48">
        <f t="shared" si="0"/>
        <v>156200</v>
      </c>
    </row>
    <row r="53" spans="1:10" ht="71.25" customHeight="1">
      <c r="A53" s="27" t="s">
        <v>58</v>
      </c>
      <c r="B53" s="6">
        <v>850</v>
      </c>
      <c r="C53" s="7" t="s">
        <v>6</v>
      </c>
      <c r="D53" s="7" t="s">
        <v>9</v>
      </c>
      <c r="E53" s="7" t="s">
        <v>79</v>
      </c>
      <c r="F53" s="7"/>
      <c r="G53" s="48">
        <f>G54+G55+G56+G57</f>
        <v>150800</v>
      </c>
      <c r="H53" s="48">
        <f>H54+H55+H56+H57</f>
        <v>150800</v>
      </c>
      <c r="I53" s="48">
        <f>I54+I55+I56+I57</f>
        <v>156200</v>
      </c>
      <c r="J53" s="48">
        <f>J54+J55+J56+J57</f>
        <v>156200</v>
      </c>
    </row>
    <row r="54" spans="1:10" ht="35.25" customHeight="1">
      <c r="A54" s="27" t="s">
        <v>42</v>
      </c>
      <c r="B54" s="6">
        <v>850</v>
      </c>
      <c r="C54" s="7" t="s">
        <v>6</v>
      </c>
      <c r="D54" s="7" t="s">
        <v>9</v>
      </c>
      <c r="E54" s="7" t="s">
        <v>79</v>
      </c>
      <c r="F54" s="7" t="s">
        <v>31</v>
      </c>
      <c r="G54" s="48">
        <v>115820</v>
      </c>
      <c r="H54" s="48">
        <v>115820</v>
      </c>
      <c r="I54" s="48">
        <v>120000</v>
      </c>
      <c r="J54" s="48">
        <v>120000</v>
      </c>
    </row>
    <row r="55" spans="1:10" ht="36" hidden="1">
      <c r="A55" s="27" t="s">
        <v>45</v>
      </c>
      <c r="B55" s="6">
        <v>850</v>
      </c>
      <c r="C55" s="7" t="s">
        <v>6</v>
      </c>
      <c r="D55" s="7" t="s">
        <v>9</v>
      </c>
      <c r="E55" s="7" t="s">
        <v>79</v>
      </c>
      <c r="F55" s="7" t="s">
        <v>32</v>
      </c>
      <c r="G55" s="48"/>
      <c r="H55" s="48"/>
      <c r="I55" s="48"/>
      <c r="J55" s="48"/>
    </row>
    <row r="56" spans="1:10" ht="48" customHeight="1">
      <c r="A56" s="27" t="s">
        <v>88</v>
      </c>
      <c r="B56" s="6">
        <v>850</v>
      </c>
      <c r="C56" s="7" t="s">
        <v>6</v>
      </c>
      <c r="D56" s="7" t="s">
        <v>9</v>
      </c>
      <c r="E56" s="7" t="s">
        <v>79</v>
      </c>
      <c r="F56" s="7" t="s">
        <v>87</v>
      </c>
      <c r="G56" s="48">
        <v>34980</v>
      </c>
      <c r="H56" s="48">
        <v>34980</v>
      </c>
      <c r="I56" s="48">
        <v>36200</v>
      </c>
      <c r="J56" s="48">
        <v>36200</v>
      </c>
    </row>
    <row r="57" spans="1:10" ht="24" hidden="1" customHeight="1">
      <c r="A57" s="27" t="s">
        <v>46</v>
      </c>
      <c r="B57" s="6">
        <v>850</v>
      </c>
      <c r="C57" s="7" t="s">
        <v>6</v>
      </c>
      <c r="D57" s="7" t="s">
        <v>9</v>
      </c>
      <c r="E57" s="7" t="s">
        <v>79</v>
      </c>
      <c r="F57" s="7" t="s">
        <v>29</v>
      </c>
      <c r="G57" s="48">
        <v>0</v>
      </c>
      <c r="H57" s="48"/>
      <c r="I57" s="48"/>
      <c r="J57" s="48"/>
    </row>
    <row r="58" spans="1:10" ht="22.8" hidden="1">
      <c r="A58" s="28" t="s">
        <v>38</v>
      </c>
      <c r="B58" s="6">
        <v>850</v>
      </c>
      <c r="C58" s="7" t="s">
        <v>9</v>
      </c>
      <c r="D58" s="7" t="s">
        <v>3</v>
      </c>
      <c r="E58" s="7"/>
      <c r="F58" s="7"/>
      <c r="G58" s="48">
        <f>G59</f>
        <v>0</v>
      </c>
      <c r="H58" s="51"/>
      <c r="I58" s="48">
        <f>I59</f>
        <v>0</v>
      </c>
      <c r="J58" s="51"/>
    </row>
    <row r="59" spans="1:10" ht="34.200000000000003" hidden="1">
      <c r="A59" s="28" t="s">
        <v>39</v>
      </c>
      <c r="B59" s="6">
        <v>850</v>
      </c>
      <c r="C59" s="7" t="s">
        <v>9</v>
      </c>
      <c r="D59" s="7" t="s">
        <v>10</v>
      </c>
      <c r="E59" s="7"/>
      <c r="F59" s="7"/>
      <c r="G59" s="48">
        <f>G60</f>
        <v>0</v>
      </c>
      <c r="H59" s="51"/>
      <c r="I59" s="48">
        <f>I60</f>
        <v>0</v>
      </c>
      <c r="J59" s="51"/>
    </row>
    <row r="60" spans="1:10" ht="36" hidden="1">
      <c r="A60" s="29" t="s">
        <v>55</v>
      </c>
      <c r="B60" s="6">
        <v>850</v>
      </c>
      <c r="C60" s="7" t="s">
        <v>9</v>
      </c>
      <c r="D60" s="7" t="s">
        <v>10</v>
      </c>
      <c r="E60" s="7" t="s">
        <v>80</v>
      </c>
      <c r="F60" s="7"/>
      <c r="G60" s="48">
        <f>G61</f>
        <v>0</v>
      </c>
      <c r="H60" s="51"/>
      <c r="I60" s="48">
        <f>I61</f>
        <v>0</v>
      </c>
      <c r="J60" s="51"/>
    </row>
    <row r="61" spans="1:10" ht="25.5" hidden="1" customHeight="1">
      <c r="A61" s="27" t="s">
        <v>46</v>
      </c>
      <c r="B61" s="6">
        <v>850</v>
      </c>
      <c r="C61" s="7" t="s">
        <v>9</v>
      </c>
      <c r="D61" s="7" t="s">
        <v>10</v>
      </c>
      <c r="E61" s="7" t="s">
        <v>80</v>
      </c>
      <c r="F61" s="7" t="s">
        <v>29</v>
      </c>
      <c r="G61" s="48"/>
      <c r="H61" s="51"/>
      <c r="I61" s="48"/>
      <c r="J61" s="51"/>
    </row>
    <row r="62" spans="1:10" ht="24.75" customHeight="1">
      <c r="A62" s="26" t="s">
        <v>37</v>
      </c>
      <c r="B62" s="6">
        <v>850</v>
      </c>
      <c r="C62" s="7" t="s">
        <v>13</v>
      </c>
      <c r="D62" s="8" t="s">
        <v>3</v>
      </c>
      <c r="E62" s="8"/>
      <c r="F62" s="8"/>
      <c r="G62" s="52">
        <f>G63</f>
        <v>306400</v>
      </c>
      <c r="H62" s="53"/>
      <c r="I62" s="52">
        <f>I63</f>
        <v>318642</v>
      </c>
      <c r="J62" s="53"/>
    </row>
    <row r="63" spans="1:10">
      <c r="A63" s="26" t="s">
        <v>56</v>
      </c>
      <c r="B63" s="6">
        <v>850</v>
      </c>
      <c r="C63" s="7" t="s">
        <v>13</v>
      </c>
      <c r="D63" s="8" t="s">
        <v>9</v>
      </c>
      <c r="E63" s="8"/>
      <c r="F63" s="8"/>
      <c r="G63" s="52">
        <f>G65+G66+G69+G71</f>
        <v>306400</v>
      </c>
      <c r="H63" s="52">
        <f>H65+H66+H69+H71</f>
        <v>0</v>
      </c>
      <c r="I63" s="52">
        <f>I65+I66+I69+I71</f>
        <v>318642</v>
      </c>
      <c r="J63" s="54"/>
    </row>
    <row r="64" spans="1:10" ht="27" customHeight="1">
      <c r="A64" s="26" t="s">
        <v>124</v>
      </c>
      <c r="B64" s="6">
        <v>850</v>
      </c>
      <c r="C64" s="7" t="s">
        <v>13</v>
      </c>
      <c r="D64" s="8" t="s">
        <v>9</v>
      </c>
      <c r="E64" s="8" t="s">
        <v>141</v>
      </c>
      <c r="F64" s="8"/>
      <c r="G64" s="52">
        <f>SUM(G65)</f>
        <v>300000</v>
      </c>
      <c r="H64" s="52">
        <f>SUM(H65)</f>
        <v>0</v>
      </c>
      <c r="I64" s="52">
        <f>SUM(I65)</f>
        <v>300000</v>
      </c>
      <c r="J64" s="54"/>
    </row>
    <row r="65" spans="1:10" ht="35.25" customHeight="1">
      <c r="A65" s="27" t="s">
        <v>46</v>
      </c>
      <c r="B65" s="6">
        <v>850</v>
      </c>
      <c r="C65" s="7" t="s">
        <v>13</v>
      </c>
      <c r="D65" s="8" t="s">
        <v>9</v>
      </c>
      <c r="E65" s="8" t="s">
        <v>141</v>
      </c>
      <c r="F65" s="8" t="s">
        <v>29</v>
      </c>
      <c r="G65" s="52">
        <v>300000</v>
      </c>
      <c r="H65" s="54"/>
      <c r="I65" s="52">
        <v>300000</v>
      </c>
      <c r="J65" s="54"/>
    </row>
    <row r="66" spans="1:10" ht="30" customHeight="1">
      <c r="A66" s="41" t="s">
        <v>124</v>
      </c>
      <c r="B66" s="6">
        <v>850</v>
      </c>
      <c r="C66" s="7" t="s">
        <v>13</v>
      </c>
      <c r="D66" s="7" t="s">
        <v>9</v>
      </c>
      <c r="E66" s="7" t="s">
        <v>127</v>
      </c>
      <c r="F66" s="7"/>
      <c r="G66" s="52">
        <f>G67+G68</f>
        <v>6400</v>
      </c>
      <c r="H66" s="52"/>
      <c r="I66" s="52">
        <f>I67+I68</f>
        <v>18642</v>
      </c>
      <c r="J66" s="54"/>
    </row>
    <row r="67" spans="1:10" ht="41.25" customHeight="1">
      <c r="A67" s="12" t="s">
        <v>46</v>
      </c>
      <c r="B67" s="46">
        <v>850</v>
      </c>
      <c r="C67" s="35" t="s">
        <v>13</v>
      </c>
      <c r="D67" s="36" t="s">
        <v>9</v>
      </c>
      <c r="E67" s="36" t="s">
        <v>127</v>
      </c>
      <c r="F67" s="36" t="s">
        <v>29</v>
      </c>
      <c r="G67" s="52">
        <v>3000</v>
      </c>
      <c r="H67" s="54"/>
      <c r="I67" s="52">
        <v>6400</v>
      </c>
      <c r="J67" s="54"/>
    </row>
    <row r="68" spans="1:10" ht="18.75" customHeight="1">
      <c r="A68" s="27" t="s">
        <v>146</v>
      </c>
      <c r="B68" s="46">
        <v>850</v>
      </c>
      <c r="C68" s="35" t="s">
        <v>13</v>
      </c>
      <c r="D68" s="36" t="s">
        <v>9</v>
      </c>
      <c r="E68" s="36" t="s">
        <v>127</v>
      </c>
      <c r="F68" s="36" t="s">
        <v>142</v>
      </c>
      <c r="G68" s="52">
        <v>3400</v>
      </c>
      <c r="H68" s="54"/>
      <c r="I68" s="52">
        <v>12242</v>
      </c>
      <c r="J68" s="54"/>
    </row>
    <row r="69" spans="1:10" ht="21" hidden="1" customHeight="1">
      <c r="A69" s="47" t="s">
        <v>120</v>
      </c>
      <c r="B69" s="46">
        <v>850</v>
      </c>
      <c r="C69" s="35" t="s">
        <v>13</v>
      </c>
      <c r="D69" s="36" t="s">
        <v>9</v>
      </c>
      <c r="E69" s="36" t="s">
        <v>128</v>
      </c>
      <c r="F69" s="36"/>
      <c r="G69" s="55">
        <f>G70</f>
        <v>0</v>
      </c>
      <c r="H69" s="56"/>
      <c r="I69" s="55">
        <f>I70</f>
        <v>0</v>
      </c>
      <c r="J69" s="56"/>
    </row>
    <row r="70" spans="1:10" ht="26.25" hidden="1" customHeight="1">
      <c r="A70" s="12" t="s">
        <v>46</v>
      </c>
      <c r="B70" s="46">
        <v>850</v>
      </c>
      <c r="C70" s="35" t="s">
        <v>13</v>
      </c>
      <c r="D70" s="36" t="s">
        <v>9</v>
      </c>
      <c r="E70" s="36" t="s">
        <v>128</v>
      </c>
      <c r="F70" s="36" t="s">
        <v>29</v>
      </c>
      <c r="G70" s="55"/>
      <c r="H70" s="56"/>
      <c r="I70" s="55"/>
      <c r="J70" s="56"/>
    </row>
    <row r="71" spans="1:10" ht="19.5" hidden="1" customHeight="1">
      <c r="A71" s="41" t="s">
        <v>61</v>
      </c>
      <c r="B71" s="42">
        <v>850</v>
      </c>
      <c r="C71" s="7" t="s">
        <v>13</v>
      </c>
      <c r="D71" s="7" t="s">
        <v>9</v>
      </c>
      <c r="E71" s="7" t="s">
        <v>119</v>
      </c>
      <c r="F71" s="42"/>
      <c r="G71" s="55">
        <f>G72</f>
        <v>0</v>
      </c>
      <c r="H71" s="56"/>
      <c r="I71" s="55">
        <f>I72</f>
        <v>0</v>
      </c>
      <c r="J71" s="56"/>
    </row>
    <row r="72" spans="1:10" ht="24" hidden="1" customHeight="1">
      <c r="A72" s="12" t="s">
        <v>46</v>
      </c>
      <c r="B72" s="42">
        <v>850</v>
      </c>
      <c r="C72" s="7" t="s">
        <v>13</v>
      </c>
      <c r="D72" s="7" t="s">
        <v>9</v>
      </c>
      <c r="E72" s="7" t="s">
        <v>119</v>
      </c>
      <c r="F72" s="42">
        <v>244</v>
      </c>
      <c r="G72" s="55"/>
      <c r="H72" s="56"/>
      <c r="I72" s="55"/>
      <c r="J72" s="56"/>
    </row>
    <row r="73" spans="1:10" ht="20.25" customHeight="1">
      <c r="A73" s="33" t="s">
        <v>91</v>
      </c>
      <c r="B73" s="46">
        <v>850</v>
      </c>
      <c r="C73" s="35" t="s">
        <v>90</v>
      </c>
      <c r="D73" s="36" t="s">
        <v>3</v>
      </c>
      <c r="E73" s="36"/>
      <c r="F73" s="36"/>
      <c r="G73" s="55">
        <f>G74</f>
        <v>9809</v>
      </c>
      <c r="H73" s="51"/>
      <c r="I73" s="55">
        <f>I74</f>
        <v>9809</v>
      </c>
      <c r="J73" s="51"/>
    </row>
    <row r="74" spans="1:10" ht="20.25" customHeight="1">
      <c r="A74" s="33" t="s">
        <v>92</v>
      </c>
      <c r="B74" s="46">
        <v>850</v>
      </c>
      <c r="C74" s="35" t="s">
        <v>90</v>
      </c>
      <c r="D74" s="36" t="s">
        <v>5</v>
      </c>
      <c r="E74" s="36"/>
      <c r="F74" s="36"/>
      <c r="G74" s="55">
        <f>G75</f>
        <v>9809</v>
      </c>
      <c r="H74" s="51"/>
      <c r="I74" s="55">
        <f>I75</f>
        <v>9809</v>
      </c>
      <c r="J74" s="51"/>
    </row>
    <row r="75" spans="1:10" ht="22.5" customHeight="1">
      <c r="A75" s="12" t="s">
        <v>47</v>
      </c>
      <c r="B75" s="6">
        <v>850</v>
      </c>
      <c r="C75" s="7" t="s">
        <v>90</v>
      </c>
      <c r="D75" s="7" t="s">
        <v>5</v>
      </c>
      <c r="E75" s="7" t="s">
        <v>77</v>
      </c>
      <c r="F75" s="7"/>
      <c r="G75" s="55">
        <f>G76</f>
        <v>9809</v>
      </c>
      <c r="H75" s="51"/>
      <c r="I75" s="55">
        <f>I76</f>
        <v>9809</v>
      </c>
      <c r="J75" s="51"/>
    </row>
    <row r="76" spans="1:10" ht="25.5" customHeight="1">
      <c r="A76" s="12" t="s">
        <v>82</v>
      </c>
      <c r="B76" s="6">
        <v>850</v>
      </c>
      <c r="C76" s="7" t="s">
        <v>90</v>
      </c>
      <c r="D76" s="7" t="s">
        <v>5</v>
      </c>
      <c r="E76" s="7" t="s">
        <v>81</v>
      </c>
      <c r="F76" s="7"/>
      <c r="G76" s="55">
        <v>9809</v>
      </c>
      <c r="H76" s="55"/>
      <c r="I76" s="55">
        <v>9809</v>
      </c>
      <c r="J76" s="51"/>
    </row>
    <row r="77" spans="1:10" ht="26.25" customHeight="1">
      <c r="A77" s="27" t="s">
        <v>146</v>
      </c>
      <c r="B77" s="6">
        <v>850</v>
      </c>
      <c r="C77" s="7" t="s">
        <v>90</v>
      </c>
      <c r="D77" s="7" t="s">
        <v>5</v>
      </c>
      <c r="E77" s="7" t="s">
        <v>147</v>
      </c>
      <c r="F77" s="7" t="s">
        <v>142</v>
      </c>
      <c r="G77" s="55">
        <v>9809</v>
      </c>
      <c r="H77" s="51"/>
      <c r="I77" s="55">
        <v>9809</v>
      </c>
      <c r="J77" s="51"/>
    </row>
    <row r="78" spans="1:10">
      <c r="A78" s="11" t="s">
        <v>25</v>
      </c>
      <c r="B78" s="6">
        <v>850</v>
      </c>
      <c r="C78" s="7" t="s">
        <v>14</v>
      </c>
      <c r="D78" s="8" t="s">
        <v>3</v>
      </c>
      <c r="E78" s="8"/>
      <c r="F78" s="8"/>
      <c r="G78" s="52">
        <f>G79</f>
        <v>84622</v>
      </c>
      <c r="H78" s="52">
        <f>H79</f>
        <v>0</v>
      </c>
      <c r="I78" s="52">
        <f>I79</f>
        <v>51001</v>
      </c>
      <c r="J78" s="51"/>
    </row>
    <row r="79" spans="1:10">
      <c r="A79" s="11" t="s">
        <v>15</v>
      </c>
      <c r="B79" s="6">
        <v>850</v>
      </c>
      <c r="C79" s="7" t="s">
        <v>14</v>
      </c>
      <c r="D79" s="8" t="s">
        <v>5</v>
      </c>
      <c r="E79" s="8"/>
      <c r="F79" s="8"/>
      <c r="G79" s="55">
        <f>G80</f>
        <v>84622</v>
      </c>
      <c r="H79" s="51"/>
      <c r="I79" s="55">
        <f>I80</f>
        <v>51001</v>
      </c>
      <c r="J79" s="51"/>
    </row>
    <row r="80" spans="1:10" ht="24">
      <c r="A80" s="12" t="s">
        <v>21</v>
      </c>
      <c r="B80" s="6">
        <v>850</v>
      </c>
      <c r="C80" s="7" t="s">
        <v>14</v>
      </c>
      <c r="D80" s="7" t="s">
        <v>5</v>
      </c>
      <c r="E80" s="7" t="s">
        <v>84</v>
      </c>
      <c r="F80" s="7"/>
      <c r="G80" s="52">
        <f>G81</f>
        <v>84622</v>
      </c>
      <c r="H80" s="51"/>
      <c r="I80" s="52">
        <f>I81</f>
        <v>51001</v>
      </c>
      <c r="J80" s="51"/>
    </row>
    <row r="81" spans="1:10">
      <c r="A81" s="12" t="s">
        <v>49</v>
      </c>
      <c r="B81" s="6">
        <v>850</v>
      </c>
      <c r="C81" s="7" t="s">
        <v>14</v>
      </c>
      <c r="D81" s="7" t="s">
        <v>5</v>
      </c>
      <c r="E81" s="7" t="s">
        <v>85</v>
      </c>
      <c r="F81" s="7"/>
      <c r="G81" s="52">
        <f>G82</f>
        <v>84622</v>
      </c>
      <c r="H81" s="51"/>
      <c r="I81" s="52">
        <f>I82</f>
        <v>51001</v>
      </c>
      <c r="J81" s="51"/>
    </row>
    <row r="82" spans="1:10" ht="35.25" customHeight="1">
      <c r="A82" s="12" t="s">
        <v>50</v>
      </c>
      <c r="B82" s="6">
        <v>850</v>
      </c>
      <c r="C82" s="7" t="s">
        <v>14</v>
      </c>
      <c r="D82" s="7" t="s">
        <v>5</v>
      </c>
      <c r="E82" s="7" t="s">
        <v>85</v>
      </c>
      <c r="F82" s="7" t="s">
        <v>51</v>
      </c>
      <c r="G82" s="52">
        <v>84622</v>
      </c>
      <c r="H82" s="51"/>
      <c r="I82" s="52">
        <v>51001</v>
      </c>
      <c r="J82" s="51"/>
    </row>
    <row r="83" spans="1:10" ht="24.75" hidden="1" customHeight="1">
      <c r="A83" s="25" t="s">
        <v>27</v>
      </c>
      <c r="B83" s="6">
        <v>850</v>
      </c>
      <c r="C83" s="7" t="s">
        <v>12</v>
      </c>
      <c r="D83" s="7" t="s">
        <v>3</v>
      </c>
      <c r="E83" s="7"/>
      <c r="F83" s="7"/>
      <c r="G83" s="48">
        <f>G84</f>
        <v>0</v>
      </c>
      <c r="H83" s="51"/>
      <c r="I83" s="48">
        <v>0</v>
      </c>
      <c r="J83" s="51"/>
    </row>
    <row r="84" spans="1:10" ht="24.75" hidden="1" customHeight="1">
      <c r="A84" s="25" t="s">
        <v>28</v>
      </c>
      <c r="B84" s="6">
        <v>850</v>
      </c>
      <c r="C84" s="7" t="s">
        <v>12</v>
      </c>
      <c r="D84" s="8" t="s">
        <v>6</v>
      </c>
      <c r="E84" s="8"/>
      <c r="F84" s="8"/>
      <c r="G84" s="52">
        <f>G85</f>
        <v>0</v>
      </c>
      <c r="H84" s="57"/>
      <c r="I84" s="52">
        <f>I85</f>
        <v>0</v>
      </c>
      <c r="J84" s="57"/>
    </row>
    <row r="85" spans="1:10" ht="25.5" hidden="1" customHeight="1">
      <c r="A85" s="12" t="s">
        <v>48</v>
      </c>
      <c r="B85" s="6">
        <v>850</v>
      </c>
      <c r="C85" s="7" t="s">
        <v>12</v>
      </c>
      <c r="D85" s="8" t="s">
        <v>6</v>
      </c>
      <c r="E85" s="8" t="s">
        <v>86</v>
      </c>
      <c r="F85" s="8"/>
      <c r="G85" s="52">
        <f>G86</f>
        <v>0</v>
      </c>
      <c r="H85" s="51"/>
      <c r="I85" s="52">
        <f>I86</f>
        <v>0</v>
      </c>
      <c r="J85" s="51"/>
    </row>
    <row r="86" spans="1:10" ht="27" hidden="1" customHeight="1">
      <c r="A86" s="39" t="s">
        <v>46</v>
      </c>
      <c r="B86" s="46">
        <v>850</v>
      </c>
      <c r="C86" s="35" t="s">
        <v>12</v>
      </c>
      <c r="D86" s="36" t="s">
        <v>6</v>
      </c>
      <c r="E86" s="36" t="s">
        <v>86</v>
      </c>
      <c r="F86" s="36" t="s">
        <v>29</v>
      </c>
      <c r="G86" s="55"/>
      <c r="H86" s="51"/>
      <c r="I86" s="55"/>
      <c r="J86" s="51"/>
    </row>
    <row r="87" spans="1:10" ht="28.5" customHeight="1">
      <c r="A87" s="60" t="s">
        <v>130</v>
      </c>
      <c r="B87" s="46">
        <v>850</v>
      </c>
      <c r="C87" s="35" t="s">
        <v>129</v>
      </c>
      <c r="D87" s="36"/>
      <c r="E87" s="36"/>
      <c r="F87" s="36"/>
      <c r="G87" s="55">
        <f>G88</f>
        <v>33600</v>
      </c>
      <c r="H87" s="51"/>
      <c r="I87" s="55">
        <f>I88</f>
        <v>33600</v>
      </c>
      <c r="J87" s="51"/>
    </row>
    <row r="88" spans="1:10" ht="19.5" customHeight="1">
      <c r="A88" s="60" t="s">
        <v>131</v>
      </c>
      <c r="B88" s="46">
        <v>850</v>
      </c>
      <c r="C88" s="35" t="s">
        <v>129</v>
      </c>
      <c r="D88" s="36" t="s">
        <v>9</v>
      </c>
      <c r="E88" s="36"/>
      <c r="F88" s="36"/>
      <c r="G88" s="55">
        <f>G89</f>
        <v>33600</v>
      </c>
      <c r="H88" s="55">
        <f>F89</f>
        <v>0</v>
      </c>
      <c r="I88" s="55">
        <f>G89</f>
        <v>33600</v>
      </c>
      <c r="J88" s="51"/>
    </row>
    <row r="89" spans="1:10" ht="52.5" customHeight="1">
      <c r="A89" s="32" t="s">
        <v>68</v>
      </c>
      <c r="B89" s="6">
        <v>850</v>
      </c>
      <c r="C89" s="7" t="s">
        <v>129</v>
      </c>
      <c r="D89" s="7" t="s">
        <v>9</v>
      </c>
      <c r="E89" s="7" t="s">
        <v>73</v>
      </c>
      <c r="F89" s="7"/>
      <c r="G89" s="55">
        <f>G90</f>
        <v>33600</v>
      </c>
      <c r="H89" s="55">
        <f>H90</f>
        <v>0</v>
      </c>
      <c r="I89" s="55">
        <f>I90</f>
        <v>33600</v>
      </c>
      <c r="J89" s="51"/>
    </row>
    <row r="90" spans="1:10" ht="36" customHeight="1">
      <c r="A90" s="40" t="s">
        <v>52</v>
      </c>
      <c r="B90" s="6">
        <v>850</v>
      </c>
      <c r="C90" s="7" t="s">
        <v>129</v>
      </c>
      <c r="D90" s="7" t="s">
        <v>9</v>
      </c>
      <c r="E90" s="7" t="s">
        <v>74</v>
      </c>
      <c r="F90" s="7"/>
      <c r="G90" s="55">
        <f>G91+G93</f>
        <v>33600</v>
      </c>
      <c r="H90" s="55">
        <f>H91+H93</f>
        <v>0</v>
      </c>
      <c r="I90" s="55">
        <f>I91+I93</f>
        <v>33600</v>
      </c>
      <c r="J90" s="51"/>
    </row>
    <row r="91" spans="1:10">
      <c r="A91" s="31" t="s">
        <v>22</v>
      </c>
      <c r="B91" s="6">
        <v>850</v>
      </c>
      <c r="C91" s="7" t="s">
        <v>129</v>
      </c>
      <c r="D91" s="7" t="s">
        <v>9</v>
      </c>
      <c r="E91" s="7" t="s">
        <v>74</v>
      </c>
      <c r="F91" s="7" t="s">
        <v>35</v>
      </c>
      <c r="G91" s="55">
        <v>21600</v>
      </c>
      <c r="H91" s="51"/>
      <c r="I91" s="55">
        <v>21600</v>
      </c>
      <c r="J91" s="51"/>
    </row>
    <row r="92" spans="1:10">
      <c r="A92" s="31" t="s">
        <v>22</v>
      </c>
      <c r="B92" s="6">
        <v>850</v>
      </c>
      <c r="C92" s="7" t="s">
        <v>129</v>
      </c>
      <c r="D92" s="7" t="s">
        <v>9</v>
      </c>
      <c r="E92" s="7" t="s">
        <v>144</v>
      </c>
      <c r="F92" s="7"/>
      <c r="G92" s="55">
        <v>12000</v>
      </c>
      <c r="H92" s="51"/>
      <c r="I92" s="55">
        <v>12000</v>
      </c>
      <c r="J92" s="51"/>
    </row>
    <row r="93" spans="1:10">
      <c r="A93" s="31" t="s">
        <v>22</v>
      </c>
      <c r="B93" s="6">
        <v>850</v>
      </c>
      <c r="C93" s="7" t="s">
        <v>129</v>
      </c>
      <c r="D93" s="7" t="s">
        <v>9</v>
      </c>
      <c r="E93" s="7" t="s">
        <v>144</v>
      </c>
      <c r="F93" s="7" t="s">
        <v>35</v>
      </c>
      <c r="G93" s="55">
        <v>12000</v>
      </c>
      <c r="H93" s="51"/>
      <c r="I93" s="55">
        <v>12000</v>
      </c>
      <c r="J93" s="51"/>
    </row>
    <row r="94" spans="1:10">
      <c r="A94" s="39" t="s">
        <v>101</v>
      </c>
      <c r="B94" s="46">
        <v>999</v>
      </c>
      <c r="C94" s="35" t="s">
        <v>98</v>
      </c>
      <c r="D94" s="36" t="s">
        <v>98</v>
      </c>
      <c r="E94" s="36" t="s">
        <v>99</v>
      </c>
      <c r="F94" s="36" t="s">
        <v>100</v>
      </c>
      <c r="G94" s="55">
        <v>42288</v>
      </c>
      <c r="H94" s="51"/>
      <c r="I94" s="55">
        <v>85676</v>
      </c>
      <c r="J94" s="51"/>
    </row>
    <row r="95" spans="1:10" ht="20.25" customHeight="1">
      <c r="A95" s="68" t="s">
        <v>57</v>
      </c>
      <c r="B95" s="68"/>
      <c r="C95" s="68"/>
      <c r="D95" s="68"/>
      <c r="E95" s="68"/>
      <c r="F95" s="68"/>
      <c r="G95" s="45">
        <f>SUM(G12+G94)</f>
        <v>1842319</v>
      </c>
      <c r="H95" s="45">
        <f>SUM(H12+H94)</f>
        <v>150800</v>
      </c>
      <c r="I95" s="45">
        <f>SUM(I12+I94)</f>
        <v>1869728</v>
      </c>
      <c r="J95" s="45">
        <f>J12+J94</f>
        <v>156200</v>
      </c>
    </row>
  </sheetData>
  <mergeCells count="20">
    <mergeCell ref="A3:J3"/>
    <mergeCell ref="A2:J2"/>
    <mergeCell ref="A1:J1"/>
    <mergeCell ref="A6:J6"/>
    <mergeCell ref="A9:A11"/>
    <mergeCell ref="B9:F9"/>
    <mergeCell ref="B10:B11"/>
    <mergeCell ref="C10:C11"/>
    <mergeCell ref="D10:D11"/>
    <mergeCell ref="E10:E11"/>
    <mergeCell ref="G9:G11"/>
    <mergeCell ref="H9:H11"/>
    <mergeCell ref="F10:F11"/>
    <mergeCell ref="A4:J4"/>
    <mergeCell ref="A95:F95"/>
    <mergeCell ref="I9:I11"/>
    <mergeCell ref="J9:J11"/>
    <mergeCell ref="A8:J8"/>
    <mergeCell ref="A7:J7"/>
    <mergeCell ref="A5:J5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67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J6:Q138"/>
  <sheetViews>
    <sheetView topLeftCell="C1" workbookViewId="0">
      <selection activeCell="J4" sqref="J4:Q138"/>
    </sheetView>
  </sheetViews>
  <sheetFormatPr defaultRowHeight="13.2"/>
  <cols>
    <col min="10" max="10" width="31.21875" customWidth="1"/>
    <col min="11" max="11" width="8.88671875" customWidth="1"/>
    <col min="13" max="13" width="8.88671875" customWidth="1"/>
    <col min="14" max="14" width="8.44140625" customWidth="1"/>
    <col min="15" max="15" width="35.109375" customWidth="1"/>
    <col min="16" max="16" width="18.109375" customWidth="1"/>
    <col min="17" max="17" width="18" customWidth="1"/>
  </cols>
  <sheetData>
    <row r="6" spans="10:17">
      <c r="L6" t="s">
        <v>173</v>
      </c>
    </row>
    <row r="8" spans="10:17">
      <c r="J8" t="s">
        <v>174</v>
      </c>
      <c r="Q8" s="78">
        <v>45199</v>
      </c>
    </row>
    <row r="10" spans="10:17">
      <c r="J10" t="s">
        <v>175</v>
      </c>
    </row>
    <row r="11" spans="10:17">
      <c r="J11" t="s">
        <v>176</v>
      </c>
    </row>
    <row r="12" spans="10:17">
      <c r="J12" t="s">
        <v>177</v>
      </c>
    </row>
    <row r="18" spans="10:17">
      <c r="J18" s="15"/>
      <c r="K18" s="16"/>
      <c r="L18" s="16"/>
      <c r="M18" s="16"/>
      <c r="N18" s="16"/>
      <c r="O18" s="16"/>
      <c r="P18" s="16"/>
      <c r="Q18" s="2"/>
    </row>
    <row r="19" spans="10:17" ht="15.6">
      <c r="J19" s="69"/>
      <c r="K19" s="69"/>
      <c r="L19" s="69"/>
      <c r="M19" s="69"/>
      <c r="N19" s="1"/>
      <c r="O19" s="1"/>
      <c r="P19" s="1"/>
      <c r="Q19" s="2"/>
    </row>
    <row r="20" spans="10:17" ht="15.6">
      <c r="J20" s="72" t="s">
        <v>154</v>
      </c>
      <c r="K20" s="72"/>
      <c r="L20" s="72"/>
      <c r="M20" s="72"/>
      <c r="N20" s="72"/>
      <c r="O20" s="72"/>
      <c r="P20" s="72"/>
      <c r="Q20" s="72"/>
    </row>
    <row r="21" spans="10:17" ht="15.6">
      <c r="J21" s="72" t="s">
        <v>64</v>
      </c>
      <c r="K21" s="72"/>
      <c r="L21" s="72"/>
      <c r="M21" s="72"/>
      <c r="N21" s="72"/>
      <c r="O21" s="72"/>
      <c r="P21" s="72"/>
      <c r="Q21" s="72"/>
    </row>
    <row r="22" spans="10:17" ht="15.6">
      <c r="J22" s="72" t="s">
        <v>137</v>
      </c>
      <c r="K22" s="72"/>
      <c r="L22" s="72"/>
      <c r="M22" s="72"/>
      <c r="N22" s="72"/>
      <c r="O22" s="72"/>
      <c r="P22" s="72"/>
      <c r="Q22" s="72"/>
    </row>
    <row r="23" spans="10:17" ht="15.6">
      <c r="J23" s="72" t="s">
        <v>65</v>
      </c>
      <c r="K23" s="72"/>
      <c r="L23" s="72"/>
      <c r="M23" s="72"/>
      <c r="N23" s="72"/>
      <c r="O23" s="72"/>
      <c r="P23" s="72"/>
      <c r="Q23" s="72"/>
    </row>
    <row r="24" spans="10:17" ht="15.6">
      <c r="J24" s="73" t="s">
        <v>148</v>
      </c>
      <c r="K24" s="73"/>
      <c r="L24" s="73"/>
      <c r="M24" s="73"/>
      <c r="N24" s="73"/>
      <c r="O24" s="73"/>
      <c r="P24" s="73"/>
      <c r="Q24" s="73"/>
    </row>
    <row r="25" spans="10:17" ht="15.6">
      <c r="J25" s="73" t="s">
        <v>149</v>
      </c>
      <c r="K25" s="73"/>
      <c r="L25" s="73"/>
      <c r="M25" s="73"/>
      <c r="N25" s="73"/>
      <c r="O25" s="73"/>
      <c r="P25" s="73"/>
      <c r="Q25" s="73"/>
    </row>
    <row r="26" spans="10:17" ht="15.6">
      <c r="J26" s="74" t="s">
        <v>150</v>
      </c>
      <c r="K26" s="74"/>
      <c r="L26" s="74"/>
      <c r="M26" s="74"/>
      <c r="N26" s="74"/>
      <c r="O26" s="74"/>
      <c r="P26" s="74"/>
      <c r="Q26" s="74"/>
    </row>
    <row r="27" spans="10:17">
      <c r="J27" s="76" t="s">
        <v>23</v>
      </c>
      <c r="K27" s="76"/>
      <c r="L27" s="76"/>
      <c r="M27" s="76"/>
      <c r="N27" s="76"/>
      <c r="O27" s="76"/>
      <c r="P27" s="76"/>
      <c r="Q27" s="76"/>
    </row>
    <row r="28" spans="10:17">
      <c r="J28" s="71" t="s">
        <v>16</v>
      </c>
      <c r="K28" s="70" t="s">
        <v>0</v>
      </c>
      <c r="L28" s="70"/>
      <c r="M28" s="70"/>
      <c r="N28" s="70"/>
      <c r="O28" s="70"/>
      <c r="P28" s="70" t="s">
        <v>2</v>
      </c>
      <c r="Q28" s="75" t="s">
        <v>36</v>
      </c>
    </row>
    <row r="29" spans="10:17">
      <c r="J29" s="71"/>
      <c r="K29" s="70" t="s">
        <v>17</v>
      </c>
      <c r="L29" s="70" t="s">
        <v>18</v>
      </c>
      <c r="M29" s="70" t="s">
        <v>19</v>
      </c>
      <c r="N29" s="77" t="s">
        <v>1</v>
      </c>
      <c r="O29" s="70" t="s">
        <v>20</v>
      </c>
      <c r="P29" s="70"/>
      <c r="Q29" s="75"/>
    </row>
    <row r="30" spans="10:17">
      <c r="J30" s="71"/>
      <c r="K30" s="70"/>
      <c r="L30" s="70"/>
      <c r="M30" s="70"/>
      <c r="N30" s="77"/>
      <c r="O30" s="70"/>
      <c r="P30" s="70"/>
      <c r="Q30" s="75"/>
    </row>
    <row r="31" spans="10:17" ht="66" customHeight="1">
      <c r="J31" s="11" t="s">
        <v>145</v>
      </c>
      <c r="K31" s="6">
        <v>850</v>
      </c>
      <c r="L31" s="7" t="s">
        <v>3</v>
      </c>
      <c r="M31" s="7" t="s">
        <v>3</v>
      </c>
      <c r="N31" s="7"/>
      <c r="O31" s="7"/>
      <c r="P31" s="67">
        <v>3611.7878300000002</v>
      </c>
      <c r="Q31" s="49">
        <f>Q84</f>
        <v>177.1</v>
      </c>
    </row>
    <row r="32" spans="10:17" ht="34.200000000000003" customHeight="1">
      <c r="J32" s="11" t="s">
        <v>4</v>
      </c>
      <c r="K32" s="6">
        <v>850</v>
      </c>
      <c r="L32" s="7" t="s">
        <v>5</v>
      </c>
      <c r="M32" s="7" t="s">
        <v>3</v>
      </c>
      <c r="N32" s="7"/>
      <c r="O32" s="7"/>
      <c r="P32" s="67" t="e">
        <f>P33+P42+P66+P72+P76</f>
        <v>#REF!</v>
      </c>
      <c r="Q32" s="50"/>
    </row>
    <row r="33" spans="10:17" ht="72" customHeight="1">
      <c r="J33" s="11" t="s">
        <v>106</v>
      </c>
      <c r="K33" s="6">
        <v>850</v>
      </c>
      <c r="L33" s="7" t="s">
        <v>5</v>
      </c>
      <c r="M33" s="7" t="s">
        <v>6</v>
      </c>
      <c r="N33" s="7"/>
      <c r="O33" s="7"/>
      <c r="P33" s="67">
        <f>P34+P38</f>
        <v>510.08096</v>
      </c>
      <c r="Q33" s="50"/>
    </row>
    <row r="34" spans="10:17" ht="67.2" customHeight="1">
      <c r="J34" s="11" t="s">
        <v>40</v>
      </c>
      <c r="K34" s="6">
        <v>850</v>
      </c>
      <c r="L34" s="7" t="s">
        <v>5</v>
      </c>
      <c r="M34" s="7" t="s">
        <v>6</v>
      </c>
      <c r="N34" s="7" t="s">
        <v>162</v>
      </c>
      <c r="O34" s="7"/>
      <c r="P34" s="67">
        <f>P35</f>
        <v>273.20603</v>
      </c>
      <c r="Q34" s="50"/>
    </row>
    <row r="35" spans="10:17" ht="49.2" customHeight="1">
      <c r="J35" s="12" t="s">
        <v>41</v>
      </c>
      <c r="K35" s="6">
        <v>850</v>
      </c>
      <c r="L35" s="7" t="s">
        <v>5</v>
      </c>
      <c r="M35" s="7" t="s">
        <v>6</v>
      </c>
      <c r="N35" s="7" t="s">
        <v>161</v>
      </c>
      <c r="O35" s="7"/>
      <c r="P35" s="67">
        <f>P36+P37</f>
        <v>273.20603</v>
      </c>
      <c r="Q35" s="50"/>
    </row>
    <row r="36" spans="10:17" ht="34.799999999999997" customHeight="1">
      <c r="J36" s="27" t="s">
        <v>89</v>
      </c>
      <c r="K36" s="6">
        <v>850</v>
      </c>
      <c r="L36" s="7" t="s">
        <v>5</v>
      </c>
      <c r="M36" s="7" t="s">
        <v>6</v>
      </c>
      <c r="N36" s="7" t="s">
        <v>161</v>
      </c>
      <c r="O36" s="7" t="s">
        <v>31</v>
      </c>
      <c r="P36" s="67">
        <v>216.20603</v>
      </c>
      <c r="Q36" s="50"/>
    </row>
    <row r="37" spans="10:17" ht="63" customHeight="1">
      <c r="J37" s="27" t="s">
        <v>88</v>
      </c>
      <c r="K37" s="6">
        <v>850</v>
      </c>
      <c r="L37" s="7" t="s">
        <v>5</v>
      </c>
      <c r="M37" s="7" t="s">
        <v>6</v>
      </c>
      <c r="N37" s="7" t="s">
        <v>161</v>
      </c>
      <c r="O37" s="7" t="s">
        <v>87</v>
      </c>
      <c r="P37" s="67">
        <v>57</v>
      </c>
      <c r="Q37" s="50"/>
    </row>
    <row r="38" spans="10:17" ht="26.4">
      <c r="J38" s="62" t="s">
        <v>158</v>
      </c>
      <c r="K38" s="6">
        <v>850</v>
      </c>
      <c r="L38" s="7" t="s">
        <v>5</v>
      </c>
      <c r="M38" s="7" t="s">
        <v>6</v>
      </c>
      <c r="N38" s="7" t="s">
        <v>156</v>
      </c>
      <c r="O38" s="7" t="s">
        <v>160</v>
      </c>
      <c r="P38" s="67">
        <v>236.87493000000001</v>
      </c>
      <c r="Q38" s="50"/>
    </row>
    <row r="39" spans="10:17" ht="55.8" customHeight="1">
      <c r="J39" s="6" t="s">
        <v>157</v>
      </c>
      <c r="K39" s="6">
        <v>850</v>
      </c>
      <c r="L39" s="7" t="s">
        <v>5</v>
      </c>
      <c r="M39" s="7" t="s">
        <v>6</v>
      </c>
      <c r="N39" s="7" t="s">
        <v>155</v>
      </c>
      <c r="O39" s="7" t="s">
        <v>159</v>
      </c>
      <c r="P39" s="67">
        <v>236.87493000000001</v>
      </c>
      <c r="Q39" s="50"/>
    </row>
    <row r="40" spans="10:17" ht="53.4" customHeight="1">
      <c r="J40" s="27" t="s">
        <v>89</v>
      </c>
      <c r="K40" s="6">
        <v>850</v>
      </c>
      <c r="L40" s="7" t="s">
        <v>5</v>
      </c>
      <c r="M40" s="7" t="s">
        <v>6</v>
      </c>
      <c r="N40" s="7" t="s">
        <v>155</v>
      </c>
      <c r="O40" s="7" t="s">
        <v>31</v>
      </c>
      <c r="P40" s="67">
        <v>200</v>
      </c>
      <c r="Q40" s="50"/>
    </row>
    <row r="41" spans="10:17" ht="66.599999999999994" customHeight="1">
      <c r="J41" s="27" t="s">
        <v>88</v>
      </c>
      <c r="K41" s="6">
        <v>850</v>
      </c>
      <c r="L41" s="7" t="s">
        <v>5</v>
      </c>
      <c r="M41" s="7" t="s">
        <v>6</v>
      </c>
      <c r="N41" s="7" t="s">
        <v>155</v>
      </c>
      <c r="O41" s="7" t="s">
        <v>87</v>
      </c>
      <c r="P41" s="67">
        <v>36.874929999999999</v>
      </c>
      <c r="Q41" s="50"/>
    </row>
    <row r="42" spans="10:17" ht="78.599999999999994" customHeight="1">
      <c r="J42" s="27" t="s">
        <v>43</v>
      </c>
      <c r="K42" s="6">
        <v>850</v>
      </c>
      <c r="L42" s="7" t="s">
        <v>5</v>
      </c>
      <c r="M42" s="7" t="s">
        <v>11</v>
      </c>
      <c r="N42" s="7"/>
      <c r="O42" s="7"/>
      <c r="P42" s="67" t="e">
        <f>P43+P45+P49+P51+P53+#REF!+#REF!+P59+P64</f>
        <v>#REF!</v>
      </c>
      <c r="Q42" s="50"/>
    </row>
    <row r="43" spans="10:17" ht="56.4" customHeight="1">
      <c r="J43" s="43" t="s">
        <v>60</v>
      </c>
      <c r="K43" s="6">
        <v>850</v>
      </c>
      <c r="L43" s="7" t="s">
        <v>5</v>
      </c>
      <c r="M43" s="7" t="s">
        <v>11</v>
      </c>
      <c r="N43" s="7" t="s">
        <v>69</v>
      </c>
      <c r="O43" s="7"/>
      <c r="P43" s="67">
        <f>P44</f>
        <v>3.9</v>
      </c>
      <c r="Q43" s="50"/>
    </row>
    <row r="44" spans="10:17" ht="77.400000000000006" customHeight="1">
      <c r="J44" s="27" t="s">
        <v>46</v>
      </c>
      <c r="K44" s="6">
        <v>850</v>
      </c>
      <c r="L44" s="7" t="s">
        <v>5</v>
      </c>
      <c r="M44" s="7" t="s">
        <v>11</v>
      </c>
      <c r="N44" s="7" t="s">
        <v>69</v>
      </c>
      <c r="O44" s="7" t="s">
        <v>142</v>
      </c>
      <c r="P44" s="67">
        <v>3.9</v>
      </c>
      <c r="Q44" s="50"/>
    </row>
    <row r="45" spans="10:17" ht="36">
      <c r="J45" s="59" t="s">
        <v>118</v>
      </c>
      <c r="K45" s="6">
        <v>850</v>
      </c>
      <c r="L45" s="7" t="s">
        <v>5</v>
      </c>
      <c r="M45" s="7" t="s">
        <v>11</v>
      </c>
      <c r="N45" s="7" t="s">
        <v>115</v>
      </c>
      <c r="O45" s="7"/>
      <c r="P45" s="67" t="e">
        <f>P46</f>
        <v>#REF!</v>
      </c>
      <c r="Q45" s="50"/>
    </row>
    <row r="46" spans="10:17" ht="49.2" customHeight="1">
      <c r="J46" s="59" t="s">
        <v>117</v>
      </c>
      <c r="K46" s="6">
        <v>850</v>
      </c>
      <c r="L46" s="7" t="s">
        <v>5</v>
      </c>
      <c r="M46" s="7" t="s">
        <v>11</v>
      </c>
      <c r="N46" s="7" t="s">
        <v>115</v>
      </c>
      <c r="O46" s="7" t="s">
        <v>116</v>
      </c>
      <c r="P46" s="67" t="e">
        <f>#REF!+P47+P48</f>
        <v>#REF!</v>
      </c>
      <c r="Q46" s="50"/>
    </row>
    <row r="47" spans="10:17" ht="53.4" customHeight="1">
      <c r="J47" s="12" t="s">
        <v>34</v>
      </c>
      <c r="K47" s="6">
        <v>850</v>
      </c>
      <c r="L47" s="7" t="s">
        <v>5</v>
      </c>
      <c r="M47" s="7" t="s">
        <v>11</v>
      </c>
      <c r="N47" s="7" t="s">
        <v>115</v>
      </c>
      <c r="O47" s="7" t="s">
        <v>33</v>
      </c>
      <c r="P47" s="67">
        <v>10</v>
      </c>
      <c r="Q47" s="50"/>
    </row>
    <row r="48" spans="10:17" ht="36">
      <c r="J48" s="12" t="s">
        <v>94</v>
      </c>
      <c r="K48" s="6">
        <v>850</v>
      </c>
      <c r="L48" s="7" t="s">
        <v>5</v>
      </c>
      <c r="M48" s="7" t="s">
        <v>11</v>
      </c>
      <c r="N48" s="7" t="s">
        <v>115</v>
      </c>
      <c r="O48" s="7" t="s">
        <v>96</v>
      </c>
      <c r="P48" s="67"/>
      <c r="Q48" s="50"/>
    </row>
    <row r="49" spans="10:17" ht="44.4" customHeight="1">
      <c r="J49" s="12" t="s">
        <v>125</v>
      </c>
      <c r="K49" s="6">
        <v>850</v>
      </c>
      <c r="L49" s="7" t="s">
        <v>5</v>
      </c>
      <c r="M49" s="7" t="s">
        <v>11</v>
      </c>
      <c r="N49" s="7" t="s">
        <v>126</v>
      </c>
      <c r="O49" s="7"/>
      <c r="P49" s="67">
        <v>65.196190000000001</v>
      </c>
      <c r="Q49" s="50"/>
    </row>
    <row r="50" spans="10:17" ht="63.6" customHeight="1">
      <c r="J50" s="27" t="s">
        <v>46</v>
      </c>
      <c r="K50" s="6">
        <v>850</v>
      </c>
      <c r="L50" s="7" t="s">
        <v>5</v>
      </c>
      <c r="M50" s="7" t="s">
        <v>11</v>
      </c>
      <c r="N50" s="7" t="s">
        <v>126</v>
      </c>
      <c r="O50" s="7" t="s">
        <v>29</v>
      </c>
      <c r="P50" s="67">
        <v>65.2</v>
      </c>
      <c r="Q50" s="50"/>
    </row>
    <row r="51" spans="10:17" ht="62.4" customHeight="1">
      <c r="J51" s="27" t="s">
        <v>121</v>
      </c>
      <c r="K51" s="6">
        <v>850</v>
      </c>
      <c r="L51" s="7" t="s">
        <v>5</v>
      </c>
      <c r="M51" s="7" t="s">
        <v>11</v>
      </c>
      <c r="N51" s="7" t="s">
        <v>83</v>
      </c>
      <c r="O51" s="7"/>
      <c r="P51" s="67">
        <f>P52</f>
        <v>0</v>
      </c>
      <c r="Q51" s="50"/>
    </row>
    <row r="52" spans="10:17" ht="75" customHeight="1">
      <c r="J52" s="27" t="s">
        <v>46</v>
      </c>
      <c r="K52" s="6">
        <v>850</v>
      </c>
      <c r="L52" s="7" t="s">
        <v>5</v>
      </c>
      <c r="M52" s="7" t="s">
        <v>11</v>
      </c>
      <c r="N52" s="7" t="s">
        <v>83</v>
      </c>
      <c r="O52" s="7" t="s">
        <v>29</v>
      </c>
      <c r="P52" s="67"/>
      <c r="Q52" s="50"/>
    </row>
    <row r="53" spans="10:17" ht="26.4">
      <c r="J53" s="44" t="s">
        <v>44</v>
      </c>
      <c r="K53" s="6">
        <v>850</v>
      </c>
      <c r="L53" s="7" t="s">
        <v>5</v>
      </c>
      <c r="M53" s="7" t="s">
        <v>11</v>
      </c>
      <c r="N53" s="7" t="s">
        <v>163</v>
      </c>
      <c r="O53" s="7"/>
      <c r="P53" s="67">
        <f>P54+P55+P56+P57+P58+P65</f>
        <v>945.34464000000003</v>
      </c>
      <c r="Q53" s="50"/>
    </row>
    <row r="54" spans="10:17" ht="26.4">
      <c r="J54" s="44" t="s">
        <v>133</v>
      </c>
      <c r="K54" s="6">
        <v>850</v>
      </c>
      <c r="L54" s="7" t="s">
        <v>5</v>
      </c>
      <c r="M54" s="7" t="s">
        <v>11</v>
      </c>
      <c r="N54" s="7" t="s">
        <v>138</v>
      </c>
      <c r="O54" s="7" t="s">
        <v>135</v>
      </c>
      <c r="P54" s="67">
        <v>95.89</v>
      </c>
      <c r="Q54" s="50"/>
    </row>
    <row r="55" spans="10:17" ht="63" customHeight="1">
      <c r="J55" s="61" t="s">
        <v>134</v>
      </c>
      <c r="K55" s="6">
        <v>850</v>
      </c>
      <c r="L55" s="7" t="s">
        <v>5</v>
      </c>
      <c r="M55" s="7" t="s">
        <v>11</v>
      </c>
      <c r="N55" s="7" t="s">
        <v>138</v>
      </c>
      <c r="O55" s="7" t="s">
        <v>136</v>
      </c>
      <c r="P55" s="67">
        <v>33.22</v>
      </c>
      <c r="Q55" s="50"/>
    </row>
    <row r="56" spans="10:17" ht="73.8" customHeight="1">
      <c r="J56" s="27" t="s">
        <v>42</v>
      </c>
      <c r="K56" s="6">
        <v>850</v>
      </c>
      <c r="L56" s="7" t="s">
        <v>5</v>
      </c>
      <c r="M56" s="7" t="s">
        <v>11</v>
      </c>
      <c r="N56" s="7" t="s">
        <v>163</v>
      </c>
      <c r="O56" s="7" t="s">
        <v>31</v>
      </c>
      <c r="P56" s="67">
        <v>605.37</v>
      </c>
      <c r="Q56" s="50"/>
    </row>
    <row r="57" spans="10:17" ht="73.8" customHeight="1">
      <c r="J57" s="27" t="s">
        <v>45</v>
      </c>
      <c r="K57" s="6">
        <v>850</v>
      </c>
      <c r="L57" s="7" t="s">
        <v>5</v>
      </c>
      <c r="M57" s="7" t="s">
        <v>11</v>
      </c>
      <c r="N57" s="7" t="s">
        <v>72</v>
      </c>
      <c r="O57" s="7" t="s">
        <v>32</v>
      </c>
      <c r="P57" s="48"/>
      <c r="Q57" s="50"/>
    </row>
    <row r="58" spans="10:17" ht="81" customHeight="1">
      <c r="J58" s="27" t="s">
        <v>42</v>
      </c>
      <c r="K58" s="6">
        <v>850</v>
      </c>
      <c r="L58" s="7" t="s">
        <v>5</v>
      </c>
      <c r="M58" s="7" t="s">
        <v>11</v>
      </c>
      <c r="N58" s="7" t="s">
        <v>163</v>
      </c>
      <c r="O58" s="7" t="s">
        <v>87</v>
      </c>
      <c r="P58" s="67">
        <v>150</v>
      </c>
      <c r="Q58" s="50"/>
    </row>
    <row r="59" spans="10:17" ht="26.4">
      <c r="J59" s="62" t="s">
        <v>158</v>
      </c>
      <c r="K59" s="6">
        <v>850</v>
      </c>
      <c r="L59" s="7" t="s">
        <v>5</v>
      </c>
      <c r="M59" s="7" t="s">
        <v>11</v>
      </c>
      <c r="N59" s="7" t="s">
        <v>156</v>
      </c>
      <c r="O59" s="7"/>
      <c r="P59" s="67"/>
      <c r="Q59" s="50"/>
    </row>
    <row r="60" spans="10:17" ht="82.2" customHeight="1">
      <c r="J60" s="6" t="s">
        <v>157</v>
      </c>
      <c r="K60" s="6">
        <v>850</v>
      </c>
      <c r="L60" s="7" t="s">
        <v>5</v>
      </c>
      <c r="M60" s="7" t="s">
        <v>11</v>
      </c>
      <c r="N60" s="7" t="s">
        <v>155</v>
      </c>
      <c r="O60" s="7"/>
      <c r="P60" s="67"/>
      <c r="Q60" s="50"/>
    </row>
    <row r="61" spans="10:17" ht="88.2" customHeight="1">
      <c r="J61" s="27" t="s">
        <v>42</v>
      </c>
      <c r="K61" s="6">
        <v>850</v>
      </c>
      <c r="L61" s="7" t="s">
        <v>5</v>
      </c>
      <c r="M61" s="7" t="s">
        <v>11</v>
      </c>
      <c r="N61" s="7" t="s">
        <v>155</v>
      </c>
      <c r="O61" s="7" t="s">
        <v>31</v>
      </c>
      <c r="P61" s="67">
        <v>569.23</v>
      </c>
      <c r="Q61" s="50"/>
    </row>
    <row r="62" spans="10:17" ht="71.400000000000006" customHeight="1">
      <c r="J62" s="27" t="s">
        <v>42</v>
      </c>
      <c r="K62" s="6">
        <v>850</v>
      </c>
      <c r="L62" s="7" t="s">
        <v>5</v>
      </c>
      <c r="M62" s="7" t="s">
        <v>11</v>
      </c>
      <c r="N62" s="7" t="s">
        <v>155</v>
      </c>
      <c r="O62" s="7" t="s">
        <v>87</v>
      </c>
      <c r="P62" s="67">
        <v>163</v>
      </c>
      <c r="Q62" s="50"/>
    </row>
    <row r="63" spans="10:17" ht="79.2" customHeight="1">
      <c r="J63" s="27" t="s">
        <v>46</v>
      </c>
      <c r="K63" s="6">
        <v>850</v>
      </c>
      <c r="L63" s="7" t="s">
        <v>5</v>
      </c>
      <c r="M63" s="7" t="s">
        <v>11</v>
      </c>
      <c r="N63" s="7" t="s">
        <v>83</v>
      </c>
      <c r="O63" s="7" t="s">
        <v>29</v>
      </c>
      <c r="P63" s="67">
        <v>253.17912999999999</v>
      </c>
      <c r="Q63" s="50"/>
    </row>
    <row r="64" spans="10:17" ht="70.2" customHeight="1">
      <c r="J64" s="27" t="s">
        <v>46</v>
      </c>
      <c r="K64" s="6">
        <v>850</v>
      </c>
      <c r="L64" s="7" t="s">
        <v>5</v>
      </c>
      <c r="M64" s="7" t="s">
        <v>11</v>
      </c>
      <c r="N64" s="7" t="s">
        <v>163</v>
      </c>
      <c r="O64" s="7" t="s">
        <v>29</v>
      </c>
      <c r="P64" s="67">
        <v>40.5</v>
      </c>
      <c r="Q64" s="50"/>
    </row>
    <row r="65" spans="10:17" ht="48.6">
      <c r="J65" s="27" t="s">
        <v>143</v>
      </c>
      <c r="K65" s="6">
        <v>850</v>
      </c>
      <c r="L65" s="7" t="s">
        <v>5</v>
      </c>
      <c r="M65" s="7" t="s">
        <v>11</v>
      </c>
      <c r="N65" s="7" t="s">
        <v>83</v>
      </c>
      <c r="O65" s="7" t="s">
        <v>142</v>
      </c>
      <c r="P65" s="67">
        <v>60.864640000000001</v>
      </c>
      <c r="Q65" s="50"/>
    </row>
    <row r="66" spans="10:17" ht="49.8" customHeight="1">
      <c r="J66" s="11" t="s">
        <v>108</v>
      </c>
      <c r="K66" s="6">
        <v>850</v>
      </c>
      <c r="L66" s="7" t="s">
        <v>5</v>
      </c>
      <c r="M66" s="7" t="s">
        <v>107</v>
      </c>
      <c r="N66" s="7"/>
      <c r="O66" s="7"/>
      <c r="P66" s="67">
        <f>P67</f>
        <v>0</v>
      </c>
      <c r="Q66" s="50"/>
    </row>
    <row r="67" spans="10:17" ht="37.200000000000003" customHeight="1">
      <c r="J67" s="12" t="s">
        <v>109</v>
      </c>
      <c r="K67" s="6">
        <v>850</v>
      </c>
      <c r="L67" s="7" t="s">
        <v>5</v>
      </c>
      <c r="M67" s="7" t="s">
        <v>107</v>
      </c>
      <c r="N67" s="7" t="s">
        <v>110</v>
      </c>
      <c r="O67" s="7"/>
      <c r="P67" s="67">
        <f>P68+P70</f>
        <v>0</v>
      </c>
      <c r="Q67" s="50"/>
    </row>
    <row r="68" spans="10:17" ht="51.6" customHeight="1">
      <c r="J68" s="12" t="s">
        <v>112</v>
      </c>
      <c r="K68" s="6">
        <v>850</v>
      </c>
      <c r="L68" s="7" t="s">
        <v>5</v>
      </c>
      <c r="M68" s="7" t="s">
        <v>107</v>
      </c>
      <c r="N68" s="7" t="s">
        <v>111</v>
      </c>
      <c r="O68" s="7"/>
      <c r="P68" s="67">
        <f>P69</f>
        <v>0</v>
      </c>
      <c r="Q68" s="50"/>
    </row>
    <row r="69" spans="10:17" ht="72.599999999999994" customHeight="1">
      <c r="J69" s="27" t="s">
        <v>46</v>
      </c>
      <c r="K69" s="6">
        <v>850</v>
      </c>
      <c r="L69" s="7" t="s">
        <v>5</v>
      </c>
      <c r="M69" s="7" t="s">
        <v>107</v>
      </c>
      <c r="N69" s="7" t="s">
        <v>111</v>
      </c>
      <c r="O69" s="7" t="s">
        <v>29</v>
      </c>
      <c r="P69" s="67"/>
      <c r="Q69" s="50"/>
    </row>
    <row r="70" spans="10:17" ht="84.6">
      <c r="J70" s="27" t="s">
        <v>114</v>
      </c>
      <c r="K70" s="6">
        <v>850</v>
      </c>
      <c r="L70" s="7" t="s">
        <v>5</v>
      </c>
      <c r="M70" s="7" t="s">
        <v>107</v>
      </c>
      <c r="N70" s="7" t="s">
        <v>113</v>
      </c>
      <c r="O70" s="7"/>
      <c r="P70" s="67">
        <f>P71</f>
        <v>0</v>
      </c>
      <c r="Q70" s="50"/>
    </row>
    <row r="71" spans="10:17" ht="65.400000000000006" customHeight="1">
      <c r="J71" s="27" t="s">
        <v>46</v>
      </c>
      <c r="K71" s="6">
        <v>850</v>
      </c>
      <c r="L71" s="7" t="s">
        <v>5</v>
      </c>
      <c r="M71" s="7" t="s">
        <v>107</v>
      </c>
      <c r="N71" s="7" t="s">
        <v>113</v>
      </c>
      <c r="O71" s="7" t="s">
        <v>29</v>
      </c>
      <c r="P71" s="67"/>
      <c r="Q71" s="50"/>
    </row>
    <row r="72" spans="10:17" ht="22.8">
      <c r="J72" s="11" t="s">
        <v>7</v>
      </c>
      <c r="K72" s="6">
        <v>850</v>
      </c>
      <c r="L72" s="7" t="s">
        <v>5</v>
      </c>
      <c r="M72" s="7" t="s">
        <v>12</v>
      </c>
      <c r="N72" s="7"/>
      <c r="O72" s="7"/>
      <c r="P72" s="67">
        <f>P73</f>
        <v>2</v>
      </c>
      <c r="Q72" s="51"/>
    </row>
    <row r="73" spans="10:17" ht="60">
      <c r="J73" s="12" t="s">
        <v>62</v>
      </c>
      <c r="K73" s="6">
        <v>850</v>
      </c>
      <c r="L73" s="7" t="s">
        <v>5</v>
      </c>
      <c r="M73" s="7" t="s">
        <v>12</v>
      </c>
      <c r="N73" s="7" t="s">
        <v>75</v>
      </c>
      <c r="O73" s="7"/>
      <c r="P73" s="67">
        <f>P74</f>
        <v>2</v>
      </c>
      <c r="Q73" s="51"/>
    </row>
    <row r="74" spans="10:17" ht="67.2" customHeight="1">
      <c r="J74" s="12" t="s">
        <v>66</v>
      </c>
      <c r="K74" s="6">
        <v>850</v>
      </c>
      <c r="L74" s="7" t="s">
        <v>5</v>
      </c>
      <c r="M74" s="7" t="s">
        <v>12</v>
      </c>
      <c r="N74" s="7" t="s">
        <v>76</v>
      </c>
      <c r="O74" s="7"/>
      <c r="P74" s="67">
        <f>P75</f>
        <v>2</v>
      </c>
      <c r="Q74" s="51"/>
    </row>
    <row r="75" spans="10:17" ht="26.4">
      <c r="J75" s="12" t="s">
        <v>67</v>
      </c>
      <c r="K75" s="6">
        <v>850</v>
      </c>
      <c r="L75" s="7" t="s">
        <v>5</v>
      </c>
      <c r="M75" s="7" t="s">
        <v>12</v>
      </c>
      <c r="N75" s="7" t="s">
        <v>76</v>
      </c>
      <c r="O75" s="7" t="s">
        <v>30</v>
      </c>
      <c r="P75" s="67">
        <v>2</v>
      </c>
      <c r="Q75" s="51"/>
    </row>
    <row r="76" spans="10:17" ht="57">
      <c r="J76" s="11" t="s">
        <v>8</v>
      </c>
      <c r="K76" s="6">
        <v>850</v>
      </c>
      <c r="L76" s="7" t="s">
        <v>5</v>
      </c>
      <c r="M76" s="7" t="s">
        <v>26</v>
      </c>
      <c r="N76" s="7"/>
      <c r="O76" s="7"/>
      <c r="P76" s="67">
        <f>P77+P79+P82</f>
        <v>0</v>
      </c>
      <c r="Q76" s="51"/>
    </row>
    <row r="77" spans="10:17" ht="72" customHeight="1">
      <c r="J77" s="30" t="s">
        <v>59</v>
      </c>
      <c r="K77" s="6">
        <v>850</v>
      </c>
      <c r="L77" s="7" t="s">
        <v>5</v>
      </c>
      <c r="M77" s="7" t="s">
        <v>26</v>
      </c>
      <c r="N77" s="7" t="s">
        <v>97</v>
      </c>
      <c r="O77" s="7"/>
      <c r="P77" s="67">
        <f>P78</f>
        <v>0</v>
      </c>
      <c r="Q77" s="51"/>
    </row>
    <row r="78" spans="10:17" ht="75" customHeight="1">
      <c r="J78" s="58" t="s">
        <v>46</v>
      </c>
      <c r="K78" s="6">
        <v>850</v>
      </c>
      <c r="L78" s="7" t="s">
        <v>5</v>
      </c>
      <c r="M78" s="7" t="s">
        <v>26</v>
      </c>
      <c r="N78" s="7" t="s">
        <v>97</v>
      </c>
      <c r="O78" s="7" t="s">
        <v>29</v>
      </c>
      <c r="P78" s="67"/>
      <c r="Q78" s="51"/>
    </row>
    <row r="79" spans="10:17" ht="58.2" customHeight="1">
      <c r="J79" s="12" t="s">
        <v>47</v>
      </c>
      <c r="K79" s="6">
        <v>850</v>
      </c>
      <c r="L79" s="7" t="s">
        <v>5</v>
      </c>
      <c r="M79" s="7" t="s">
        <v>26</v>
      </c>
      <c r="N79" s="7" t="s">
        <v>77</v>
      </c>
      <c r="O79" s="7"/>
      <c r="P79" s="67">
        <f>P80</f>
        <v>0</v>
      </c>
      <c r="Q79" s="51"/>
    </row>
    <row r="80" spans="10:17" ht="81" customHeight="1">
      <c r="J80" s="24" t="s">
        <v>24</v>
      </c>
      <c r="K80" s="6">
        <v>850</v>
      </c>
      <c r="L80" s="7" t="s">
        <v>5</v>
      </c>
      <c r="M80" s="7" t="s">
        <v>26</v>
      </c>
      <c r="N80" s="7" t="s">
        <v>78</v>
      </c>
      <c r="O80" s="7"/>
      <c r="P80" s="67">
        <f>P81</f>
        <v>0</v>
      </c>
      <c r="Q80" s="51"/>
    </row>
    <row r="81" spans="10:17" ht="70.8" customHeight="1">
      <c r="J81" s="27" t="s">
        <v>46</v>
      </c>
      <c r="K81" s="6">
        <v>850</v>
      </c>
      <c r="L81" s="7" t="s">
        <v>5</v>
      </c>
      <c r="M81" s="7" t="s">
        <v>26</v>
      </c>
      <c r="N81" s="7" t="s">
        <v>78</v>
      </c>
      <c r="O81" s="7" t="s">
        <v>29</v>
      </c>
      <c r="P81" s="67"/>
      <c r="Q81" s="51"/>
    </row>
    <row r="82" spans="10:17" ht="73.8" customHeight="1">
      <c r="J82" s="27" t="s">
        <v>121</v>
      </c>
      <c r="K82" s="6">
        <v>850</v>
      </c>
      <c r="L82" s="7" t="s">
        <v>5</v>
      </c>
      <c r="M82" s="7" t="s">
        <v>26</v>
      </c>
      <c r="N82" s="7" t="s">
        <v>83</v>
      </c>
      <c r="O82" s="7"/>
      <c r="P82" s="67">
        <f>P83</f>
        <v>0</v>
      </c>
      <c r="Q82" s="51"/>
    </row>
    <row r="83" spans="10:17" ht="64.2" customHeight="1">
      <c r="J83" s="27" t="s">
        <v>46</v>
      </c>
      <c r="K83" s="6">
        <v>850</v>
      </c>
      <c r="L83" s="7" t="s">
        <v>5</v>
      </c>
      <c r="M83" s="7" t="s">
        <v>26</v>
      </c>
      <c r="N83" s="7" t="s">
        <v>83</v>
      </c>
      <c r="O83" s="7" t="s">
        <v>29</v>
      </c>
      <c r="P83" s="67"/>
      <c r="Q83" s="51"/>
    </row>
    <row r="84" spans="10:17">
      <c r="J84" s="33" t="s">
        <v>53</v>
      </c>
      <c r="K84" s="6">
        <v>850</v>
      </c>
      <c r="L84" s="7" t="s">
        <v>6</v>
      </c>
      <c r="M84" s="7" t="s">
        <v>3</v>
      </c>
      <c r="N84" s="7"/>
      <c r="O84" s="7"/>
      <c r="P84" s="67">
        <f>P85</f>
        <v>177.1</v>
      </c>
      <c r="Q84" s="48">
        <f>Q85</f>
        <v>177.1</v>
      </c>
    </row>
    <row r="85" spans="10:17">
      <c r="J85" s="33" t="s">
        <v>54</v>
      </c>
      <c r="K85" s="6">
        <v>850</v>
      </c>
      <c r="L85" s="7" t="s">
        <v>6</v>
      </c>
      <c r="M85" s="7" t="s">
        <v>9</v>
      </c>
      <c r="N85" s="7"/>
      <c r="O85" s="7"/>
      <c r="P85" s="67">
        <f>P86</f>
        <v>177.1</v>
      </c>
      <c r="Q85" s="48">
        <f>Q86</f>
        <v>177.1</v>
      </c>
    </row>
    <row r="86" spans="10:17" ht="98.4" customHeight="1">
      <c r="J86" s="27" t="s">
        <v>58</v>
      </c>
      <c r="K86" s="6">
        <v>850</v>
      </c>
      <c r="L86" s="7" t="s">
        <v>6</v>
      </c>
      <c r="M86" s="7" t="s">
        <v>9</v>
      </c>
      <c r="N86" s="7" t="s">
        <v>79</v>
      </c>
      <c r="O86" s="7"/>
      <c r="P86" s="67">
        <v>177.1</v>
      </c>
      <c r="Q86" s="48">
        <v>177.1</v>
      </c>
    </row>
    <row r="87" spans="10:17" ht="69.599999999999994" customHeight="1">
      <c r="J87" s="27" t="s">
        <v>42</v>
      </c>
      <c r="K87" s="6">
        <v>850</v>
      </c>
      <c r="L87" s="7" t="s">
        <v>6</v>
      </c>
      <c r="M87" s="7" t="s">
        <v>9</v>
      </c>
      <c r="N87" s="7" t="s">
        <v>79</v>
      </c>
      <c r="O87" s="7" t="s">
        <v>31</v>
      </c>
      <c r="P87" s="67">
        <v>136.02199999999999</v>
      </c>
      <c r="Q87" s="48">
        <v>136.02199999999999</v>
      </c>
    </row>
    <row r="88" spans="10:17" ht="74.400000000000006" customHeight="1">
      <c r="J88" s="27" t="s">
        <v>45</v>
      </c>
      <c r="K88" s="6">
        <v>850</v>
      </c>
      <c r="L88" s="7" t="s">
        <v>6</v>
      </c>
      <c r="M88" s="7" t="s">
        <v>9</v>
      </c>
      <c r="N88" s="7" t="s">
        <v>79</v>
      </c>
      <c r="O88" s="7" t="s">
        <v>32</v>
      </c>
      <c r="P88" s="67"/>
      <c r="Q88" s="48"/>
    </row>
    <row r="89" spans="10:17" ht="73.2" customHeight="1">
      <c r="J89" s="27" t="s">
        <v>88</v>
      </c>
      <c r="K89" s="6">
        <v>850</v>
      </c>
      <c r="L89" s="7" t="s">
        <v>6</v>
      </c>
      <c r="M89" s="7" t="s">
        <v>9</v>
      </c>
      <c r="N89" s="7" t="s">
        <v>79</v>
      </c>
      <c r="O89" s="7" t="s">
        <v>87</v>
      </c>
      <c r="P89" s="67">
        <v>41.078000000000003</v>
      </c>
      <c r="Q89" s="48">
        <v>41.078000000000003</v>
      </c>
    </row>
    <row r="90" spans="10:17" ht="64.2" customHeight="1">
      <c r="J90" s="27" t="s">
        <v>46</v>
      </c>
      <c r="K90" s="6">
        <v>850</v>
      </c>
      <c r="L90" s="7" t="s">
        <v>9</v>
      </c>
      <c r="M90" s="7" t="s">
        <v>14</v>
      </c>
      <c r="N90" s="7" t="s">
        <v>172</v>
      </c>
      <c r="O90" s="7" t="s">
        <v>29</v>
      </c>
      <c r="P90" s="67">
        <v>14.4</v>
      </c>
      <c r="Q90" s="48"/>
    </row>
    <row r="91" spans="10:17" ht="55.8" customHeight="1">
      <c r="J91" s="27" t="s">
        <v>46</v>
      </c>
      <c r="K91" s="6">
        <v>850</v>
      </c>
      <c r="L91" s="7" t="s">
        <v>6</v>
      </c>
      <c r="M91" s="7" t="s">
        <v>9</v>
      </c>
      <c r="N91" s="7" t="s">
        <v>79</v>
      </c>
      <c r="O91" s="7" t="s">
        <v>29</v>
      </c>
      <c r="P91" s="67"/>
      <c r="Q91" s="48"/>
    </row>
    <row r="92" spans="10:17" ht="36.6" customHeight="1">
      <c r="J92" s="28" t="s">
        <v>38</v>
      </c>
      <c r="K92" s="6">
        <v>850</v>
      </c>
      <c r="L92" s="7" t="s">
        <v>9</v>
      </c>
      <c r="M92" s="7" t="s">
        <v>3</v>
      </c>
      <c r="N92" s="7"/>
      <c r="O92" s="7"/>
      <c r="P92" s="67">
        <f>P93</f>
        <v>0</v>
      </c>
      <c r="Q92" s="51"/>
    </row>
    <row r="93" spans="10:17" ht="50.4" customHeight="1">
      <c r="J93" s="28" t="s">
        <v>39</v>
      </c>
      <c r="K93" s="6">
        <v>850</v>
      </c>
      <c r="L93" s="7" t="s">
        <v>9</v>
      </c>
      <c r="M93" s="7" t="s">
        <v>10</v>
      </c>
      <c r="N93" s="7"/>
      <c r="O93" s="7"/>
      <c r="P93" s="67">
        <f>P94</f>
        <v>0</v>
      </c>
      <c r="Q93" s="51"/>
    </row>
    <row r="94" spans="10:17" ht="60" customHeight="1">
      <c r="J94" s="29" t="s">
        <v>55</v>
      </c>
      <c r="K94" s="6">
        <v>850</v>
      </c>
      <c r="L94" s="7" t="s">
        <v>9</v>
      </c>
      <c r="M94" s="7" t="s">
        <v>10</v>
      </c>
      <c r="N94" s="7" t="s">
        <v>80</v>
      </c>
      <c r="O94" s="7"/>
      <c r="P94" s="67">
        <f>P95</f>
        <v>0</v>
      </c>
      <c r="Q94" s="51"/>
    </row>
    <row r="95" spans="10:17" ht="67.2" customHeight="1">
      <c r="J95" s="27" t="s">
        <v>46</v>
      </c>
      <c r="K95" s="6">
        <v>850</v>
      </c>
      <c r="L95" s="7" t="s">
        <v>9</v>
      </c>
      <c r="M95" s="7" t="s">
        <v>10</v>
      </c>
      <c r="N95" s="7" t="s">
        <v>80</v>
      </c>
      <c r="O95" s="7" t="s">
        <v>29</v>
      </c>
      <c r="P95" s="67"/>
      <c r="Q95" s="51"/>
    </row>
    <row r="96" spans="10:17" ht="46.2">
      <c r="J96" s="43" t="s">
        <v>102</v>
      </c>
      <c r="K96" s="6">
        <v>850</v>
      </c>
      <c r="L96" s="7" t="s">
        <v>11</v>
      </c>
      <c r="M96" s="7" t="s">
        <v>3</v>
      </c>
      <c r="N96" s="7"/>
      <c r="O96" s="7"/>
      <c r="P96" s="65">
        <f>P97</f>
        <v>0</v>
      </c>
      <c r="Q96" s="51"/>
    </row>
    <row r="97" spans="10:17" ht="46.2">
      <c r="J97" s="43" t="s">
        <v>103</v>
      </c>
      <c r="K97" s="6">
        <v>850</v>
      </c>
      <c r="L97" s="7" t="s">
        <v>11</v>
      </c>
      <c r="M97" s="7" t="s">
        <v>10</v>
      </c>
      <c r="N97" s="7"/>
      <c r="O97" s="7"/>
      <c r="P97" s="67">
        <f>P98</f>
        <v>0</v>
      </c>
      <c r="Q97" s="51"/>
    </row>
    <row r="98" spans="10:17" ht="51.6" customHeight="1">
      <c r="J98" s="27" t="s">
        <v>104</v>
      </c>
      <c r="K98" s="6">
        <v>850</v>
      </c>
      <c r="L98" s="7" t="s">
        <v>11</v>
      </c>
      <c r="M98" s="7" t="s">
        <v>10</v>
      </c>
      <c r="N98" s="7" t="s">
        <v>105</v>
      </c>
      <c r="O98" s="7"/>
      <c r="P98" s="67">
        <f>P99</f>
        <v>0</v>
      </c>
      <c r="Q98" s="51"/>
    </row>
    <row r="99" spans="10:17" ht="63.6" customHeight="1">
      <c r="J99" s="27" t="s">
        <v>46</v>
      </c>
      <c r="K99" s="6">
        <v>850</v>
      </c>
      <c r="L99" s="7" t="s">
        <v>11</v>
      </c>
      <c r="M99" s="7" t="s">
        <v>10</v>
      </c>
      <c r="N99" s="7" t="s">
        <v>105</v>
      </c>
      <c r="O99" s="7" t="s">
        <v>29</v>
      </c>
      <c r="P99" s="67"/>
      <c r="Q99" s="51"/>
    </row>
    <row r="100" spans="10:17" ht="45.6">
      <c r="J100" s="26" t="s">
        <v>37</v>
      </c>
      <c r="K100" s="6">
        <v>850</v>
      </c>
      <c r="L100" s="7" t="s">
        <v>13</v>
      </c>
      <c r="M100" s="8" t="s">
        <v>3</v>
      </c>
      <c r="N100" s="8"/>
      <c r="O100" s="8"/>
      <c r="P100" s="65">
        <f>P101</f>
        <v>300</v>
      </c>
      <c r="Q100" s="53"/>
    </row>
    <row r="101" spans="10:17" ht="22.8">
      <c r="J101" s="26" t="s">
        <v>56</v>
      </c>
      <c r="K101" s="6">
        <v>850</v>
      </c>
      <c r="L101" s="7" t="s">
        <v>13</v>
      </c>
      <c r="M101" s="8" t="s">
        <v>9</v>
      </c>
      <c r="N101" s="8"/>
      <c r="O101" s="8"/>
      <c r="P101" s="65">
        <f>P102+P104</f>
        <v>300</v>
      </c>
      <c r="Q101" s="54"/>
    </row>
    <row r="102" spans="10:17" ht="49.8" customHeight="1">
      <c r="J102" s="41" t="s">
        <v>124</v>
      </c>
      <c r="K102" s="6">
        <v>850</v>
      </c>
      <c r="L102" s="7" t="s">
        <v>13</v>
      </c>
      <c r="M102" s="7" t="s">
        <v>9</v>
      </c>
      <c r="N102" s="7" t="s">
        <v>141</v>
      </c>
      <c r="O102" s="7"/>
      <c r="P102" s="65">
        <v>300</v>
      </c>
      <c r="Q102" s="54"/>
    </row>
    <row r="103" spans="10:17" ht="55.8" customHeight="1">
      <c r="J103" s="12" t="s">
        <v>46</v>
      </c>
      <c r="K103" s="63">
        <v>850</v>
      </c>
      <c r="L103" s="35" t="s">
        <v>13</v>
      </c>
      <c r="M103" s="36" t="s">
        <v>9</v>
      </c>
      <c r="N103" s="36" t="s">
        <v>141</v>
      </c>
      <c r="O103" s="36" t="s">
        <v>29</v>
      </c>
      <c r="P103" s="65"/>
      <c r="Q103" s="54"/>
    </row>
    <row r="104" spans="10:17" ht="58.8" customHeight="1">
      <c r="J104" s="11" t="s">
        <v>124</v>
      </c>
      <c r="K104" s="63">
        <v>850</v>
      </c>
      <c r="L104" s="35" t="s">
        <v>13</v>
      </c>
      <c r="M104" s="36" t="s">
        <v>9</v>
      </c>
      <c r="N104" s="36" t="s">
        <v>140</v>
      </c>
      <c r="O104" s="36"/>
      <c r="P104" s="65">
        <f>SUM(P105)</f>
        <v>0</v>
      </c>
      <c r="Q104" s="54"/>
    </row>
    <row r="105" spans="10:17" ht="48">
      <c r="J105" s="12" t="s">
        <v>143</v>
      </c>
      <c r="K105" s="63">
        <v>850</v>
      </c>
      <c r="L105" s="35" t="s">
        <v>13</v>
      </c>
      <c r="M105" s="36" t="s">
        <v>9</v>
      </c>
      <c r="N105" s="36" t="s">
        <v>127</v>
      </c>
      <c r="O105" s="36" t="s">
        <v>142</v>
      </c>
      <c r="P105" s="65"/>
      <c r="Q105" s="64"/>
    </row>
    <row r="106" spans="10:17" ht="73.2" customHeight="1">
      <c r="J106" s="12" t="s">
        <v>165</v>
      </c>
      <c r="K106" s="63">
        <v>850</v>
      </c>
      <c r="L106" s="35" t="s">
        <v>13</v>
      </c>
      <c r="M106" s="36" t="s">
        <v>9</v>
      </c>
      <c r="N106" s="36" t="s">
        <v>166</v>
      </c>
      <c r="O106" s="36"/>
      <c r="P106" s="65">
        <f>SUM(P107)</f>
        <v>0</v>
      </c>
      <c r="Q106" s="64"/>
    </row>
    <row r="107" spans="10:17" ht="93" customHeight="1">
      <c r="J107" s="12" t="s">
        <v>165</v>
      </c>
      <c r="K107" s="63">
        <v>850</v>
      </c>
      <c r="L107" s="35" t="s">
        <v>13</v>
      </c>
      <c r="M107" s="36" t="s">
        <v>9</v>
      </c>
      <c r="N107" s="36" t="s">
        <v>166</v>
      </c>
      <c r="O107" s="36" t="s">
        <v>29</v>
      </c>
      <c r="P107" s="65"/>
      <c r="Q107" s="64"/>
    </row>
    <row r="108" spans="10:17" ht="87.6" customHeight="1">
      <c r="J108" s="12" t="s">
        <v>165</v>
      </c>
      <c r="K108" s="63">
        <v>850</v>
      </c>
      <c r="L108" s="35" t="s">
        <v>13</v>
      </c>
      <c r="M108" s="36" t="s">
        <v>9</v>
      </c>
      <c r="N108" s="36" t="s">
        <v>167</v>
      </c>
      <c r="O108" s="36"/>
      <c r="P108" s="65">
        <f>SUM(P109)</f>
        <v>0</v>
      </c>
      <c r="Q108" s="64"/>
    </row>
    <row r="109" spans="10:17" ht="89.4" customHeight="1">
      <c r="J109" s="12" t="s">
        <v>165</v>
      </c>
      <c r="K109" s="63">
        <v>850</v>
      </c>
      <c r="L109" s="35" t="s">
        <v>13</v>
      </c>
      <c r="M109" s="36" t="s">
        <v>9</v>
      </c>
      <c r="N109" s="36" t="s">
        <v>167</v>
      </c>
      <c r="O109" s="36" t="s">
        <v>29</v>
      </c>
      <c r="P109" s="65"/>
      <c r="Q109" s="64"/>
    </row>
    <row r="110" spans="10:17" ht="70.2" customHeight="1">
      <c r="J110" s="30" t="s">
        <v>59</v>
      </c>
      <c r="K110" s="63">
        <v>850</v>
      </c>
      <c r="L110" s="35" t="s">
        <v>13</v>
      </c>
      <c r="M110" s="36" t="s">
        <v>9</v>
      </c>
      <c r="N110" s="36" t="s">
        <v>97</v>
      </c>
      <c r="O110" s="36"/>
      <c r="P110" s="65">
        <f>SUM(P111)</f>
        <v>315</v>
      </c>
      <c r="Q110" s="54"/>
    </row>
    <row r="111" spans="10:17" ht="78" customHeight="1">
      <c r="J111" s="30" t="s">
        <v>164</v>
      </c>
      <c r="K111" s="63">
        <v>850</v>
      </c>
      <c r="L111" s="35" t="s">
        <v>13</v>
      </c>
      <c r="M111" s="36" t="s">
        <v>9</v>
      </c>
      <c r="N111" s="36" t="s">
        <v>97</v>
      </c>
      <c r="O111" s="36" t="s">
        <v>96</v>
      </c>
      <c r="P111" s="65">
        <v>315</v>
      </c>
      <c r="Q111" s="54"/>
    </row>
    <row r="112" spans="10:17" ht="49.8" customHeight="1">
      <c r="J112" s="41" t="s">
        <v>61</v>
      </c>
      <c r="K112" s="42">
        <v>850</v>
      </c>
      <c r="L112" s="7" t="s">
        <v>13</v>
      </c>
      <c r="M112" s="7" t="s">
        <v>9</v>
      </c>
      <c r="N112" s="7" t="s">
        <v>119</v>
      </c>
      <c r="O112" s="42"/>
      <c r="P112" s="55">
        <f>P113</f>
        <v>0</v>
      </c>
      <c r="Q112" s="56"/>
    </row>
    <row r="113" spans="10:17" ht="54" customHeight="1">
      <c r="J113" s="12" t="s">
        <v>46</v>
      </c>
      <c r="K113" s="42">
        <v>850</v>
      </c>
      <c r="L113" s="7" t="s">
        <v>13</v>
      </c>
      <c r="M113" s="7" t="s">
        <v>9</v>
      </c>
      <c r="N113" s="7" t="s">
        <v>119</v>
      </c>
      <c r="O113" s="42">
        <v>244</v>
      </c>
      <c r="P113" s="55"/>
      <c r="Q113" s="56"/>
    </row>
    <row r="114" spans="10:17">
      <c r="J114" s="33" t="s">
        <v>91</v>
      </c>
      <c r="K114" s="63">
        <v>850</v>
      </c>
      <c r="L114" s="35" t="s">
        <v>90</v>
      </c>
      <c r="M114" s="36" t="s">
        <v>3</v>
      </c>
      <c r="N114" s="36"/>
      <c r="O114" s="36"/>
      <c r="P114" s="66">
        <f>P115</f>
        <v>218.86199999999999</v>
      </c>
      <c r="Q114" s="51"/>
    </row>
    <row r="115" spans="10:17">
      <c r="J115" s="33" t="s">
        <v>92</v>
      </c>
      <c r="K115" s="63">
        <v>850</v>
      </c>
      <c r="L115" s="35" t="s">
        <v>90</v>
      </c>
      <c r="M115" s="36" t="s">
        <v>5</v>
      </c>
      <c r="N115" s="36"/>
      <c r="O115" s="36"/>
      <c r="P115" s="66">
        <f>P116</f>
        <v>218.86199999999999</v>
      </c>
      <c r="Q115" s="51"/>
    </row>
    <row r="116" spans="10:17" ht="40.200000000000003" customHeight="1">
      <c r="J116" s="12" t="s">
        <v>47</v>
      </c>
      <c r="K116" s="6">
        <v>850</v>
      </c>
      <c r="L116" s="7" t="s">
        <v>90</v>
      </c>
      <c r="M116" s="7" t="s">
        <v>5</v>
      </c>
      <c r="N116" s="7" t="s">
        <v>77</v>
      </c>
      <c r="O116" s="7"/>
      <c r="P116" s="66">
        <f>P117+P118+SUM(P118:P119)</f>
        <v>218.86199999999999</v>
      </c>
      <c r="Q116" s="51"/>
    </row>
    <row r="117" spans="10:17" ht="45.6" customHeight="1">
      <c r="J117" s="27" t="s">
        <v>46</v>
      </c>
      <c r="K117" s="6">
        <v>850</v>
      </c>
      <c r="L117" s="7" t="s">
        <v>90</v>
      </c>
      <c r="M117" s="7" t="s">
        <v>5</v>
      </c>
      <c r="N117" s="7" t="s">
        <v>81</v>
      </c>
      <c r="O117" s="7" t="s">
        <v>29</v>
      </c>
      <c r="P117" s="55"/>
      <c r="Q117" s="51"/>
    </row>
    <row r="118" spans="10:17" ht="48">
      <c r="J118" s="27" t="s">
        <v>143</v>
      </c>
      <c r="K118" s="6">
        <v>850</v>
      </c>
      <c r="L118" s="7" t="s">
        <v>90</v>
      </c>
      <c r="M118" s="7" t="s">
        <v>5</v>
      </c>
      <c r="N118" s="7" t="s">
        <v>81</v>
      </c>
      <c r="O118" s="7" t="s">
        <v>142</v>
      </c>
      <c r="P118" s="66">
        <v>109.431</v>
      </c>
      <c r="Q118" s="51"/>
    </row>
    <row r="119" spans="10:17" ht="45" customHeight="1">
      <c r="J119" s="27" t="s">
        <v>46</v>
      </c>
      <c r="K119" s="6">
        <v>850</v>
      </c>
      <c r="L119" s="7" t="s">
        <v>90</v>
      </c>
      <c r="M119" s="7" t="s">
        <v>5</v>
      </c>
      <c r="N119" s="7" t="s">
        <v>81</v>
      </c>
      <c r="O119" s="7" t="s">
        <v>29</v>
      </c>
      <c r="P119" s="66"/>
      <c r="Q119" s="51"/>
    </row>
    <row r="120" spans="10:17" ht="45" customHeight="1">
      <c r="J120" s="27" t="s">
        <v>168</v>
      </c>
      <c r="K120" s="6">
        <v>850</v>
      </c>
      <c r="L120" s="7" t="s">
        <v>90</v>
      </c>
      <c r="M120" s="7" t="s">
        <v>5</v>
      </c>
      <c r="N120" s="7" t="s">
        <v>169</v>
      </c>
      <c r="O120" s="7"/>
      <c r="P120" s="66">
        <f>SUM(P121)</f>
        <v>0</v>
      </c>
      <c r="Q120" s="51"/>
    </row>
    <row r="121" spans="10:17" ht="61.8" customHeight="1">
      <c r="J121" s="27" t="s">
        <v>170</v>
      </c>
      <c r="K121" s="6">
        <v>850</v>
      </c>
      <c r="L121" s="7" t="s">
        <v>90</v>
      </c>
      <c r="M121" s="7" t="s">
        <v>5</v>
      </c>
      <c r="N121" s="7" t="s">
        <v>169</v>
      </c>
      <c r="O121" s="7" t="s">
        <v>171</v>
      </c>
      <c r="P121" s="66"/>
      <c r="Q121" s="51"/>
    </row>
    <row r="122" spans="10:17" ht="34.200000000000003">
      <c r="J122" s="11" t="s">
        <v>25</v>
      </c>
      <c r="K122" s="6">
        <v>850</v>
      </c>
      <c r="L122" s="7" t="s">
        <v>14</v>
      </c>
      <c r="M122" s="8" t="s">
        <v>3</v>
      </c>
      <c r="N122" s="8"/>
      <c r="O122" s="8"/>
      <c r="P122" s="65">
        <f>P123</f>
        <v>63.134659999999997</v>
      </c>
      <c r="Q122" s="51"/>
    </row>
    <row r="123" spans="10:17" ht="45.6">
      <c r="J123" s="11" t="s">
        <v>15</v>
      </c>
      <c r="K123" s="6">
        <v>850</v>
      </c>
      <c r="L123" s="7" t="s">
        <v>14</v>
      </c>
      <c r="M123" s="8" t="s">
        <v>5</v>
      </c>
      <c r="N123" s="8"/>
      <c r="O123" s="8"/>
      <c r="P123" s="66">
        <f>P124</f>
        <v>63.134659999999997</v>
      </c>
      <c r="Q123" s="51"/>
    </row>
    <row r="124" spans="10:17" ht="42" customHeight="1">
      <c r="J124" s="12" t="s">
        <v>21</v>
      </c>
      <c r="K124" s="6">
        <v>850</v>
      </c>
      <c r="L124" s="7" t="s">
        <v>14</v>
      </c>
      <c r="M124" s="7" t="s">
        <v>5</v>
      </c>
      <c r="N124" s="7" t="s">
        <v>84</v>
      </c>
      <c r="O124" s="7"/>
      <c r="P124" s="65">
        <f>P125</f>
        <v>63.134659999999997</v>
      </c>
      <c r="Q124" s="51"/>
    </row>
    <row r="125" spans="10:17" ht="60">
      <c r="J125" s="12" t="s">
        <v>49</v>
      </c>
      <c r="K125" s="6">
        <v>850</v>
      </c>
      <c r="L125" s="7" t="s">
        <v>14</v>
      </c>
      <c r="M125" s="7" t="s">
        <v>5</v>
      </c>
      <c r="N125" s="7" t="s">
        <v>85</v>
      </c>
      <c r="O125" s="7"/>
      <c r="P125" s="65">
        <f>P126</f>
        <v>63.134659999999997</v>
      </c>
      <c r="Q125" s="51"/>
    </row>
    <row r="126" spans="10:17" ht="67.8" customHeight="1">
      <c r="J126" s="12" t="s">
        <v>50</v>
      </c>
      <c r="K126" s="6">
        <v>850</v>
      </c>
      <c r="L126" s="7" t="s">
        <v>14</v>
      </c>
      <c r="M126" s="7" t="s">
        <v>5</v>
      </c>
      <c r="N126" s="7" t="s">
        <v>85</v>
      </c>
      <c r="O126" s="7" t="s">
        <v>51</v>
      </c>
      <c r="P126" s="65">
        <v>63.134659999999997</v>
      </c>
      <c r="Q126" s="51"/>
    </row>
    <row r="127" spans="10:17" ht="45.6">
      <c r="J127" s="25" t="s">
        <v>27</v>
      </c>
      <c r="K127" s="6">
        <v>850</v>
      </c>
      <c r="L127" s="7" t="s">
        <v>12</v>
      </c>
      <c r="M127" s="7" t="s">
        <v>3</v>
      </c>
      <c r="N127" s="7"/>
      <c r="O127" s="7"/>
      <c r="P127" s="48">
        <f>P128</f>
        <v>0</v>
      </c>
      <c r="Q127" s="51"/>
    </row>
    <row r="128" spans="10:17" ht="22.8">
      <c r="J128" s="25" t="s">
        <v>28</v>
      </c>
      <c r="K128" s="6">
        <v>850</v>
      </c>
      <c r="L128" s="7" t="s">
        <v>12</v>
      </c>
      <c r="M128" s="8" t="s">
        <v>6</v>
      </c>
      <c r="N128" s="8"/>
      <c r="O128" s="8"/>
      <c r="P128" s="52">
        <f>P129</f>
        <v>0</v>
      </c>
      <c r="Q128" s="57"/>
    </row>
    <row r="129" spans="10:17" ht="51.6" customHeight="1">
      <c r="J129" s="12" t="s">
        <v>48</v>
      </c>
      <c r="K129" s="6">
        <v>850</v>
      </c>
      <c r="L129" s="7" t="s">
        <v>12</v>
      </c>
      <c r="M129" s="8" t="s">
        <v>6</v>
      </c>
      <c r="N129" s="8" t="s">
        <v>86</v>
      </c>
      <c r="O129" s="8"/>
      <c r="P129" s="52">
        <f>P130</f>
        <v>0</v>
      </c>
      <c r="Q129" s="51"/>
    </row>
    <row r="130" spans="10:17" ht="58.2" customHeight="1">
      <c r="J130" s="39" t="s">
        <v>46</v>
      </c>
      <c r="K130" s="63">
        <v>850</v>
      </c>
      <c r="L130" s="35" t="s">
        <v>12</v>
      </c>
      <c r="M130" s="36" t="s">
        <v>6</v>
      </c>
      <c r="N130" s="36" t="s">
        <v>86</v>
      </c>
      <c r="O130" s="36" t="s">
        <v>29</v>
      </c>
      <c r="P130" s="55"/>
      <c r="Q130" s="51"/>
    </row>
    <row r="131" spans="10:17" ht="55.2" customHeight="1">
      <c r="J131" s="60" t="s">
        <v>130</v>
      </c>
      <c r="K131" s="63">
        <v>850</v>
      </c>
      <c r="L131" s="35" t="s">
        <v>129</v>
      </c>
      <c r="M131" s="36"/>
      <c r="N131" s="36"/>
      <c r="O131" s="36"/>
      <c r="P131" s="66">
        <f>P132</f>
        <v>42.3</v>
      </c>
      <c r="Q131" s="51"/>
    </row>
    <row r="132" spans="10:17" ht="42.6" customHeight="1">
      <c r="J132" s="60" t="s">
        <v>131</v>
      </c>
      <c r="K132" s="63">
        <v>850</v>
      </c>
      <c r="L132" s="35" t="s">
        <v>129</v>
      </c>
      <c r="M132" s="36" t="s">
        <v>9</v>
      </c>
      <c r="N132" s="36"/>
      <c r="O132" s="36"/>
      <c r="P132" s="66">
        <f>P133</f>
        <v>42.3</v>
      </c>
      <c r="Q132" s="51"/>
    </row>
    <row r="133" spans="10:17" ht="59.4" customHeight="1">
      <c r="J133" s="32" t="s">
        <v>68</v>
      </c>
      <c r="K133" s="6">
        <v>850</v>
      </c>
      <c r="L133" s="7" t="s">
        <v>129</v>
      </c>
      <c r="M133" s="7" t="s">
        <v>9</v>
      </c>
      <c r="N133" s="7" t="s">
        <v>73</v>
      </c>
      <c r="O133" s="7"/>
      <c r="P133" s="66">
        <f>P134+P136</f>
        <v>42.3</v>
      </c>
      <c r="Q133" s="51"/>
    </row>
    <row r="134" spans="10:17" ht="86.4" customHeight="1">
      <c r="J134" s="40" t="s">
        <v>52</v>
      </c>
      <c r="K134" s="6">
        <v>850</v>
      </c>
      <c r="L134" s="7" t="s">
        <v>129</v>
      </c>
      <c r="M134" s="7" t="s">
        <v>9</v>
      </c>
      <c r="N134" s="7" t="s">
        <v>74</v>
      </c>
      <c r="O134" s="7"/>
      <c r="P134" s="66">
        <f>P135</f>
        <v>24.3</v>
      </c>
      <c r="Q134" s="51"/>
    </row>
    <row r="135" spans="10:17" ht="26.4">
      <c r="J135" s="31" t="s">
        <v>22</v>
      </c>
      <c r="K135" s="6">
        <v>850</v>
      </c>
      <c r="L135" s="7" t="s">
        <v>129</v>
      </c>
      <c r="M135" s="7" t="s">
        <v>9</v>
      </c>
      <c r="N135" s="7" t="s">
        <v>74</v>
      </c>
      <c r="O135" s="7" t="s">
        <v>35</v>
      </c>
      <c r="P135" s="66">
        <v>24.3</v>
      </c>
      <c r="Q135" s="51"/>
    </row>
    <row r="136" spans="10:17" ht="26.4">
      <c r="J136" s="31" t="s">
        <v>22</v>
      </c>
      <c r="K136" s="6">
        <v>850</v>
      </c>
      <c r="L136" s="7" t="s">
        <v>129</v>
      </c>
      <c r="M136" s="7" t="s">
        <v>9</v>
      </c>
      <c r="N136" s="7" t="s">
        <v>144</v>
      </c>
      <c r="O136" s="7"/>
      <c r="P136" s="66">
        <f>SUM(P137)</f>
        <v>18</v>
      </c>
      <c r="Q136" s="51"/>
    </row>
    <row r="137" spans="10:17" ht="26.4">
      <c r="J137" s="31" t="s">
        <v>22</v>
      </c>
      <c r="K137" s="6">
        <v>850</v>
      </c>
      <c r="L137" s="7" t="s">
        <v>129</v>
      </c>
      <c r="M137" s="7" t="s">
        <v>9</v>
      </c>
      <c r="N137" s="7" t="s">
        <v>144</v>
      </c>
      <c r="O137" s="7" t="s">
        <v>35</v>
      </c>
      <c r="P137" s="66">
        <v>18</v>
      </c>
      <c r="Q137" s="51"/>
    </row>
    <row r="138" spans="10:17">
      <c r="J138" s="68" t="s">
        <v>57</v>
      </c>
      <c r="K138" s="68"/>
      <c r="L138" s="68"/>
      <c r="M138" s="68"/>
      <c r="N138" s="68"/>
      <c r="O138" s="68"/>
      <c r="P138" s="45">
        <f>SUM(P31)</f>
        <v>3611.7878300000002</v>
      </c>
      <c r="Q138" s="45">
        <f>Q31</f>
        <v>177.1</v>
      </c>
    </row>
  </sheetData>
  <mergeCells count="19">
    <mergeCell ref="N29:N30"/>
    <mergeCell ref="O29:O30"/>
    <mergeCell ref="J138:O138"/>
    <mergeCell ref="J25:Q25"/>
    <mergeCell ref="J26:Q26"/>
    <mergeCell ref="J27:Q27"/>
    <mergeCell ref="J28:J30"/>
    <mergeCell ref="K28:O28"/>
    <mergeCell ref="P28:P30"/>
    <mergeCell ref="Q28:Q30"/>
    <mergeCell ref="K29:K30"/>
    <mergeCell ref="L29:L30"/>
    <mergeCell ref="M29:M30"/>
    <mergeCell ref="J19:M19"/>
    <mergeCell ref="J20:Q20"/>
    <mergeCell ref="J21:Q21"/>
    <mergeCell ref="J22:Q22"/>
    <mergeCell ref="J23:Q23"/>
    <mergeCell ref="J24:Q2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D8:K140"/>
  <sheetViews>
    <sheetView tabSelected="1" topLeftCell="A36" workbookViewId="0">
      <selection activeCell="D6" sqref="D6:K140"/>
    </sheetView>
  </sheetViews>
  <sheetFormatPr defaultRowHeight="13.2"/>
  <cols>
    <col min="4" max="4" width="22.77734375" customWidth="1"/>
    <col min="11" max="11" width="33" customWidth="1"/>
  </cols>
  <sheetData>
    <row r="8" spans="4:11">
      <c r="F8" t="s">
        <v>173</v>
      </c>
    </row>
    <row r="10" spans="4:11">
      <c r="D10" t="s">
        <v>174</v>
      </c>
      <c r="K10" s="78">
        <v>45199</v>
      </c>
    </row>
    <row r="12" spans="4:11">
      <c r="D12" t="s">
        <v>175</v>
      </c>
    </row>
    <row r="13" spans="4:11">
      <c r="D13" t="s">
        <v>176</v>
      </c>
    </row>
    <row r="14" spans="4:11">
      <c r="D14" t="s">
        <v>177</v>
      </c>
    </row>
    <row r="20" spans="4:11">
      <c r="D20" s="15"/>
      <c r="E20" s="16"/>
      <c r="F20" s="16"/>
      <c r="G20" s="16"/>
      <c r="H20" s="16"/>
      <c r="I20" s="16"/>
      <c r="J20" s="16"/>
      <c r="K20" s="2"/>
    </row>
    <row r="21" spans="4:11" ht="15.6">
      <c r="D21" s="69"/>
      <c r="E21" s="69"/>
      <c r="F21" s="69"/>
      <c r="G21" s="69"/>
      <c r="H21" s="1"/>
      <c r="I21" s="1"/>
      <c r="J21" s="1"/>
      <c r="K21" s="2"/>
    </row>
    <row r="22" spans="4:11" ht="15.6">
      <c r="D22" s="72" t="s">
        <v>154</v>
      </c>
      <c r="E22" s="72"/>
      <c r="F22" s="72"/>
      <c r="G22" s="72"/>
      <c r="H22" s="72"/>
      <c r="I22" s="72"/>
      <c r="J22" s="72"/>
      <c r="K22" s="72"/>
    </row>
    <row r="23" spans="4:11" ht="15.6">
      <c r="D23" s="72" t="s">
        <v>64</v>
      </c>
      <c r="E23" s="72"/>
      <c r="F23" s="72"/>
      <c r="G23" s="72"/>
      <c r="H23" s="72"/>
      <c r="I23" s="72"/>
      <c r="J23" s="72"/>
      <c r="K23" s="72"/>
    </row>
    <row r="24" spans="4:11" ht="15.6">
      <c r="D24" s="72" t="s">
        <v>137</v>
      </c>
      <c r="E24" s="72"/>
      <c r="F24" s="72"/>
      <c r="G24" s="72"/>
      <c r="H24" s="72"/>
      <c r="I24" s="72"/>
      <c r="J24" s="72"/>
      <c r="K24" s="72"/>
    </row>
    <row r="25" spans="4:11" ht="15.6">
      <c r="D25" s="72" t="s">
        <v>65</v>
      </c>
      <c r="E25" s="72"/>
      <c r="F25" s="72"/>
      <c r="G25" s="72"/>
      <c r="H25" s="72"/>
      <c r="I25" s="72"/>
      <c r="J25" s="72"/>
      <c r="K25" s="72"/>
    </row>
    <row r="26" spans="4:11" ht="15.6">
      <c r="D26" s="73" t="s">
        <v>148</v>
      </c>
      <c r="E26" s="73"/>
      <c r="F26" s="73"/>
      <c r="G26" s="73"/>
      <c r="H26" s="73"/>
      <c r="I26" s="73"/>
      <c r="J26" s="73"/>
      <c r="K26" s="73"/>
    </row>
    <row r="27" spans="4:11" ht="15.6">
      <c r="D27" s="73" t="s">
        <v>149</v>
      </c>
      <c r="E27" s="73"/>
      <c r="F27" s="73"/>
      <c r="G27" s="73"/>
      <c r="H27" s="73"/>
      <c r="I27" s="73"/>
      <c r="J27" s="73"/>
      <c r="K27" s="73"/>
    </row>
    <row r="28" spans="4:11" ht="15.6">
      <c r="D28" s="74" t="s">
        <v>150</v>
      </c>
      <c r="E28" s="74"/>
      <c r="F28" s="74"/>
      <c r="G28" s="74"/>
      <c r="H28" s="74"/>
      <c r="I28" s="74"/>
      <c r="J28" s="74"/>
      <c r="K28" s="74"/>
    </row>
    <row r="29" spans="4:11">
      <c r="D29" s="76" t="s">
        <v>23</v>
      </c>
      <c r="E29" s="76"/>
      <c r="F29" s="76"/>
      <c r="G29" s="76"/>
      <c r="H29" s="76"/>
      <c r="I29" s="76"/>
      <c r="J29" s="76"/>
      <c r="K29" s="76"/>
    </row>
    <row r="30" spans="4:11">
      <c r="D30" s="71" t="s">
        <v>16</v>
      </c>
      <c r="E30" s="70" t="s">
        <v>0</v>
      </c>
      <c r="F30" s="70"/>
      <c r="G30" s="70"/>
      <c r="H30" s="70"/>
      <c r="I30" s="70"/>
      <c r="J30" s="70" t="s">
        <v>2</v>
      </c>
      <c r="K30" s="75" t="s">
        <v>36</v>
      </c>
    </row>
    <row r="31" spans="4:11">
      <c r="D31" s="71"/>
      <c r="E31" s="70" t="s">
        <v>17</v>
      </c>
      <c r="F31" s="70" t="s">
        <v>18</v>
      </c>
      <c r="G31" s="70" t="s">
        <v>19</v>
      </c>
      <c r="H31" s="77" t="s">
        <v>1</v>
      </c>
      <c r="I31" s="70" t="s">
        <v>20</v>
      </c>
      <c r="J31" s="70"/>
      <c r="K31" s="75"/>
    </row>
    <row r="32" spans="4:11">
      <c r="D32" s="71"/>
      <c r="E32" s="70"/>
      <c r="F32" s="70"/>
      <c r="G32" s="70"/>
      <c r="H32" s="77"/>
      <c r="I32" s="70"/>
      <c r="J32" s="70"/>
      <c r="K32" s="75"/>
    </row>
    <row r="33" spans="4:11" ht="125.4">
      <c r="D33" s="11" t="s">
        <v>145</v>
      </c>
      <c r="E33" s="6">
        <v>850</v>
      </c>
      <c r="F33" s="7" t="s">
        <v>3</v>
      </c>
      <c r="G33" s="7" t="s">
        <v>3</v>
      </c>
      <c r="H33" s="7"/>
      <c r="I33" s="7"/>
      <c r="J33" s="67">
        <v>3611.7878300000002</v>
      </c>
      <c r="K33" s="49">
        <f>K86</f>
        <v>177.1</v>
      </c>
    </row>
    <row r="34" spans="4:11" ht="45.6">
      <c r="D34" s="11" t="s">
        <v>4</v>
      </c>
      <c r="E34" s="6">
        <v>850</v>
      </c>
      <c r="F34" s="7" t="s">
        <v>5</v>
      </c>
      <c r="G34" s="7" t="s">
        <v>3</v>
      </c>
      <c r="H34" s="7"/>
      <c r="I34" s="7"/>
      <c r="J34" s="67" t="e">
        <f>J35+J44+J68+J74+J78</f>
        <v>#REF!</v>
      </c>
      <c r="K34" s="50"/>
    </row>
    <row r="35" spans="4:11" ht="171">
      <c r="D35" s="11" t="s">
        <v>106</v>
      </c>
      <c r="E35" s="6">
        <v>850</v>
      </c>
      <c r="F35" s="7" t="s">
        <v>5</v>
      </c>
      <c r="G35" s="7" t="s">
        <v>6</v>
      </c>
      <c r="H35" s="7"/>
      <c r="I35" s="7"/>
      <c r="J35" s="67">
        <f>J36+J40</f>
        <v>510.08096</v>
      </c>
      <c r="K35" s="50"/>
    </row>
    <row r="36" spans="4:11" ht="125.4">
      <c r="D36" s="11" t="s">
        <v>40</v>
      </c>
      <c r="E36" s="6">
        <v>850</v>
      </c>
      <c r="F36" s="7" t="s">
        <v>5</v>
      </c>
      <c r="G36" s="7" t="s">
        <v>6</v>
      </c>
      <c r="H36" s="7" t="s">
        <v>162</v>
      </c>
      <c r="I36" s="7"/>
      <c r="J36" s="67">
        <f>J37</f>
        <v>273.20603</v>
      </c>
      <c r="K36" s="50"/>
    </row>
    <row r="37" spans="4:11" ht="144">
      <c r="D37" s="12" t="s">
        <v>41</v>
      </c>
      <c r="E37" s="6">
        <v>850</v>
      </c>
      <c r="F37" s="7" t="s">
        <v>5</v>
      </c>
      <c r="G37" s="7" t="s">
        <v>6</v>
      </c>
      <c r="H37" s="7" t="s">
        <v>161</v>
      </c>
      <c r="I37" s="7"/>
      <c r="J37" s="67">
        <f>J38+J39</f>
        <v>273.20603</v>
      </c>
      <c r="K37" s="50"/>
    </row>
    <row r="38" spans="4:11" ht="96.6">
      <c r="D38" s="27" t="s">
        <v>89</v>
      </c>
      <c r="E38" s="6">
        <v>850</v>
      </c>
      <c r="F38" s="7" t="s">
        <v>5</v>
      </c>
      <c r="G38" s="7" t="s">
        <v>6</v>
      </c>
      <c r="H38" s="7" t="s">
        <v>161</v>
      </c>
      <c r="I38" s="7" t="s">
        <v>31</v>
      </c>
      <c r="J38" s="67">
        <v>216.20603</v>
      </c>
      <c r="K38" s="50"/>
    </row>
    <row r="39" spans="4:11" ht="228.6">
      <c r="D39" s="27" t="s">
        <v>88</v>
      </c>
      <c r="E39" s="6">
        <v>850</v>
      </c>
      <c r="F39" s="7" t="s">
        <v>5</v>
      </c>
      <c r="G39" s="7" t="s">
        <v>6</v>
      </c>
      <c r="H39" s="7" t="s">
        <v>161</v>
      </c>
      <c r="I39" s="7" t="s">
        <v>87</v>
      </c>
      <c r="J39" s="67">
        <v>57</v>
      </c>
      <c r="K39" s="50"/>
    </row>
    <row r="40" spans="4:11" ht="26.4">
      <c r="D40" s="62" t="s">
        <v>158</v>
      </c>
      <c r="E40" s="6">
        <v>850</v>
      </c>
      <c r="F40" s="7" t="s">
        <v>5</v>
      </c>
      <c r="G40" s="7" t="s">
        <v>6</v>
      </c>
      <c r="H40" s="7" t="s">
        <v>156</v>
      </c>
      <c r="I40" s="7" t="s">
        <v>160</v>
      </c>
      <c r="J40" s="67">
        <v>236.87493000000001</v>
      </c>
      <c r="K40" s="50"/>
    </row>
    <row r="41" spans="4:11" ht="224.4">
      <c r="D41" s="6" t="s">
        <v>157</v>
      </c>
      <c r="E41" s="6">
        <v>850</v>
      </c>
      <c r="F41" s="7" t="s">
        <v>5</v>
      </c>
      <c r="G41" s="7" t="s">
        <v>6</v>
      </c>
      <c r="H41" s="7" t="s">
        <v>155</v>
      </c>
      <c r="I41" s="7" t="s">
        <v>159</v>
      </c>
      <c r="J41" s="67">
        <v>236.87493000000001</v>
      </c>
      <c r="K41" s="50"/>
    </row>
    <row r="42" spans="4:11" ht="96.6">
      <c r="D42" s="27" t="s">
        <v>89</v>
      </c>
      <c r="E42" s="6">
        <v>850</v>
      </c>
      <c r="F42" s="7" t="s">
        <v>5</v>
      </c>
      <c r="G42" s="7" t="s">
        <v>6</v>
      </c>
      <c r="H42" s="7" t="s">
        <v>155</v>
      </c>
      <c r="I42" s="7" t="s">
        <v>31</v>
      </c>
      <c r="J42" s="67">
        <v>200</v>
      </c>
      <c r="K42" s="50"/>
    </row>
    <row r="43" spans="4:11" ht="228.6">
      <c r="D43" s="27" t="s">
        <v>88</v>
      </c>
      <c r="E43" s="6">
        <v>850</v>
      </c>
      <c r="F43" s="7" t="s">
        <v>5</v>
      </c>
      <c r="G43" s="7" t="s">
        <v>6</v>
      </c>
      <c r="H43" s="7" t="s">
        <v>155</v>
      </c>
      <c r="I43" s="7" t="s">
        <v>87</v>
      </c>
      <c r="J43" s="67">
        <v>36.874929999999999</v>
      </c>
      <c r="K43" s="50"/>
    </row>
    <row r="44" spans="4:11" ht="228.6">
      <c r="D44" s="27" t="s">
        <v>43</v>
      </c>
      <c r="E44" s="6">
        <v>850</v>
      </c>
      <c r="F44" s="7" t="s">
        <v>5</v>
      </c>
      <c r="G44" s="7" t="s">
        <v>11</v>
      </c>
      <c r="H44" s="7"/>
      <c r="I44" s="7"/>
      <c r="J44" s="67" t="e">
        <f>J45+J47+J51+J53+J55+#REF!+#REF!+J61+J66</f>
        <v>#REF!</v>
      </c>
      <c r="K44" s="50"/>
    </row>
    <row r="45" spans="4:11" ht="138">
      <c r="D45" s="43" t="s">
        <v>60</v>
      </c>
      <c r="E45" s="6">
        <v>850</v>
      </c>
      <c r="F45" s="7" t="s">
        <v>5</v>
      </c>
      <c r="G45" s="7" t="s">
        <v>11</v>
      </c>
      <c r="H45" s="7" t="s">
        <v>69</v>
      </c>
      <c r="I45" s="7"/>
      <c r="J45" s="67">
        <f>J46</f>
        <v>3.9</v>
      </c>
      <c r="K45" s="50"/>
    </row>
    <row r="46" spans="4:11" ht="132.6">
      <c r="D46" s="27" t="s">
        <v>46</v>
      </c>
      <c r="E46" s="6">
        <v>850</v>
      </c>
      <c r="F46" s="7" t="s">
        <v>5</v>
      </c>
      <c r="G46" s="7" t="s">
        <v>11</v>
      </c>
      <c r="H46" s="7" t="s">
        <v>69</v>
      </c>
      <c r="I46" s="7" t="s">
        <v>142</v>
      </c>
      <c r="J46" s="67">
        <v>3.9</v>
      </c>
      <c r="K46" s="50"/>
    </row>
    <row r="47" spans="4:11" ht="36">
      <c r="D47" s="59" t="s">
        <v>118</v>
      </c>
      <c r="E47" s="6">
        <v>850</v>
      </c>
      <c r="F47" s="7" t="s">
        <v>5</v>
      </c>
      <c r="G47" s="7" t="s">
        <v>11</v>
      </c>
      <c r="H47" s="7" t="s">
        <v>115</v>
      </c>
      <c r="I47" s="7"/>
      <c r="J47" s="67" t="e">
        <f>J48</f>
        <v>#REF!</v>
      </c>
      <c r="K47" s="50"/>
    </row>
    <row r="48" spans="4:11" ht="72">
      <c r="D48" s="59" t="s">
        <v>117</v>
      </c>
      <c r="E48" s="6">
        <v>850</v>
      </c>
      <c r="F48" s="7" t="s">
        <v>5</v>
      </c>
      <c r="G48" s="7" t="s">
        <v>11</v>
      </c>
      <c r="H48" s="7" t="s">
        <v>115</v>
      </c>
      <c r="I48" s="7" t="s">
        <v>116</v>
      </c>
      <c r="J48" s="67" t="e">
        <f>#REF!+J49+J50</f>
        <v>#REF!</v>
      </c>
      <c r="K48" s="50"/>
    </row>
    <row r="49" spans="4:11" ht="72">
      <c r="D49" s="12" t="s">
        <v>34</v>
      </c>
      <c r="E49" s="6">
        <v>850</v>
      </c>
      <c r="F49" s="7" t="s">
        <v>5</v>
      </c>
      <c r="G49" s="7" t="s">
        <v>11</v>
      </c>
      <c r="H49" s="7" t="s">
        <v>115</v>
      </c>
      <c r="I49" s="7" t="s">
        <v>33</v>
      </c>
      <c r="J49" s="67">
        <v>10</v>
      </c>
      <c r="K49" s="50"/>
    </row>
    <row r="50" spans="4:11" ht="36">
      <c r="D50" s="12" t="s">
        <v>94</v>
      </c>
      <c r="E50" s="6">
        <v>850</v>
      </c>
      <c r="F50" s="7" t="s">
        <v>5</v>
      </c>
      <c r="G50" s="7" t="s">
        <v>11</v>
      </c>
      <c r="H50" s="7" t="s">
        <v>115</v>
      </c>
      <c r="I50" s="7" t="s">
        <v>96</v>
      </c>
      <c r="J50" s="67"/>
      <c r="K50" s="50"/>
    </row>
    <row r="51" spans="4:11" ht="84">
      <c r="D51" s="12" t="s">
        <v>125</v>
      </c>
      <c r="E51" s="6">
        <v>850</v>
      </c>
      <c r="F51" s="7" t="s">
        <v>5</v>
      </c>
      <c r="G51" s="7" t="s">
        <v>11</v>
      </c>
      <c r="H51" s="7" t="s">
        <v>126</v>
      </c>
      <c r="I51" s="7"/>
      <c r="J51" s="67">
        <v>65.196190000000001</v>
      </c>
      <c r="K51" s="50"/>
    </row>
    <row r="52" spans="4:11" ht="132.6">
      <c r="D52" s="27" t="s">
        <v>46</v>
      </c>
      <c r="E52" s="6">
        <v>850</v>
      </c>
      <c r="F52" s="7" t="s">
        <v>5</v>
      </c>
      <c r="G52" s="7" t="s">
        <v>11</v>
      </c>
      <c r="H52" s="7" t="s">
        <v>126</v>
      </c>
      <c r="I52" s="7" t="s">
        <v>29</v>
      </c>
      <c r="J52" s="67">
        <v>65.2</v>
      </c>
      <c r="K52" s="50"/>
    </row>
    <row r="53" spans="4:11" ht="132.6">
      <c r="D53" s="27" t="s">
        <v>121</v>
      </c>
      <c r="E53" s="6">
        <v>850</v>
      </c>
      <c r="F53" s="7" t="s">
        <v>5</v>
      </c>
      <c r="G53" s="7" t="s">
        <v>11</v>
      </c>
      <c r="H53" s="7" t="s">
        <v>83</v>
      </c>
      <c r="I53" s="7"/>
      <c r="J53" s="67">
        <f>J54</f>
        <v>0</v>
      </c>
      <c r="K53" s="50"/>
    </row>
    <row r="54" spans="4:11" ht="132.6">
      <c r="D54" s="27" t="s">
        <v>46</v>
      </c>
      <c r="E54" s="6">
        <v>850</v>
      </c>
      <c r="F54" s="7" t="s">
        <v>5</v>
      </c>
      <c r="G54" s="7" t="s">
        <v>11</v>
      </c>
      <c r="H54" s="7" t="s">
        <v>83</v>
      </c>
      <c r="I54" s="7" t="s">
        <v>29</v>
      </c>
      <c r="J54" s="67"/>
      <c r="K54" s="50"/>
    </row>
    <row r="55" spans="4:11" ht="26.4">
      <c r="D55" s="44" t="s">
        <v>44</v>
      </c>
      <c r="E55" s="6">
        <v>850</v>
      </c>
      <c r="F55" s="7" t="s">
        <v>5</v>
      </c>
      <c r="G55" s="7" t="s">
        <v>11</v>
      </c>
      <c r="H55" s="7" t="s">
        <v>163</v>
      </c>
      <c r="I55" s="7"/>
      <c r="J55" s="67">
        <f>J56+J57+J58+J59+J60+J67</f>
        <v>945.34464000000003</v>
      </c>
      <c r="K55" s="50"/>
    </row>
    <row r="56" spans="4:11" ht="26.4">
      <c r="D56" s="44" t="s">
        <v>133</v>
      </c>
      <c r="E56" s="6">
        <v>850</v>
      </c>
      <c r="F56" s="7" t="s">
        <v>5</v>
      </c>
      <c r="G56" s="7" t="s">
        <v>11</v>
      </c>
      <c r="H56" s="7" t="s">
        <v>138</v>
      </c>
      <c r="I56" s="7" t="s">
        <v>135</v>
      </c>
      <c r="J56" s="67">
        <v>95.89</v>
      </c>
      <c r="K56" s="50"/>
    </row>
    <row r="57" spans="4:11" ht="204.6">
      <c r="D57" s="61" t="s">
        <v>134</v>
      </c>
      <c r="E57" s="6">
        <v>850</v>
      </c>
      <c r="F57" s="7" t="s">
        <v>5</v>
      </c>
      <c r="G57" s="7" t="s">
        <v>11</v>
      </c>
      <c r="H57" s="7" t="s">
        <v>138</v>
      </c>
      <c r="I57" s="7" t="s">
        <v>136</v>
      </c>
      <c r="J57" s="67">
        <v>33.22</v>
      </c>
      <c r="K57" s="50"/>
    </row>
    <row r="58" spans="4:11" ht="180.6">
      <c r="D58" s="27" t="s">
        <v>42</v>
      </c>
      <c r="E58" s="6">
        <v>850</v>
      </c>
      <c r="F58" s="7" t="s">
        <v>5</v>
      </c>
      <c r="G58" s="7" t="s">
        <v>11</v>
      </c>
      <c r="H58" s="7" t="s">
        <v>163</v>
      </c>
      <c r="I58" s="7" t="s">
        <v>31</v>
      </c>
      <c r="J58" s="67">
        <v>605.37</v>
      </c>
      <c r="K58" s="50"/>
    </row>
    <row r="59" spans="4:11" ht="144.6">
      <c r="D59" s="27" t="s">
        <v>45</v>
      </c>
      <c r="E59" s="6">
        <v>850</v>
      </c>
      <c r="F59" s="7" t="s">
        <v>5</v>
      </c>
      <c r="G59" s="7" t="s">
        <v>11</v>
      </c>
      <c r="H59" s="7" t="s">
        <v>72</v>
      </c>
      <c r="I59" s="7" t="s">
        <v>32</v>
      </c>
      <c r="J59" s="48"/>
      <c r="K59" s="50"/>
    </row>
    <row r="60" spans="4:11" ht="180.6">
      <c r="D60" s="27" t="s">
        <v>42</v>
      </c>
      <c r="E60" s="6">
        <v>850</v>
      </c>
      <c r="F60" s="7" t="s">
        <v>5</v>
      </c>
      <c r="G60" s="7" t="s">
        <v>11</v>
      </c>
      <c r="H60" s="7" t="s">
        <v>163</v>
      </c>
      <c r="I60" s="7" t="s">
        <v>87</v>
      </c>
      <c r="J60" s="67">
        <v>150</v>
      </c>
      <c r="K60" s="50"/>
    </row>
    <row r="61" spans="4:11" ht="26.4">
      <c r="D61" s="62" t="s">
        <v>158</v>
      </c>
      <c r="E61" s="6">
        <v>850</v>
      </c>
      <c r="F61" s="7" t="s">
        <v>5</v>
      </c>
      <c r="G61" s="7" t="s">
        <v>11</v>
      </c>
      <c r="H61" s="7" t="s">
        <v>156</v>
      </c>
      <c r="I61" s="7"/>
      <c r="J61" s="67"/>
      <c r="K61" s="50"/>
    </row>
    <row r="62" spans="4:11" ht="224.4">
      <c r="D62" s="6" t="s">
        <v>157</v>
      </c>
      <c r="E62" s="6">
        <v>850</v>
      </c>
      <c r="F62" s="7" t="s">
        <v>5</v>
      </c>
      <c r="G62" s="7" t="s">
        <v>11</v>
      </c>
      <c r="H62" s="7" t="s">
        <v>155</v>
      </c>
      <c r="I62" s="7"/>
      <c r="J62" s="67"/>
      <c r="K62" s="50"/>
    </row>
    <row r="63" spans="4:11" ht="180.6">
      <c r="D63" s="27" t="s">
        <v>42</v>
      </c>
      <c r="E63" s="6">
        <v>850</v>
      </c>
      <c r="F63" s="7" t="s">
        <v>5</v>
      </c>
      <c r="G63" s="7" t="s">
        <v>11</v>
      </c>
      <c r="H63" s="7" t="s">
        <v>155</v>
      </c>
      <c r="I63" s="7" t="s">
        <v>31</v>
      </c>
      <c r="J63" s="67">
        <v>569.23</v>
      </c>
      <c r="K63" s="50"/>
    </row>
    <row r="64" spans="4:11" ht="180.6">
      <c r="D64" s="27" t="s">
        <v>42</v>
      </c>
      <c r="E64" s="6">
        <v>850</v>
      </c>
      <c r="F64" s="7" t="s">
        <v>5</v>
      </c>
      <c r="G64" s="7" t="s">
        <v>11</v>
      </c>
      <c r="H64" s="7" t="s">
        <v>155</v>
      </c>
      <c r="I64" s="7" t="s">
        <v>87</v>
      </c>
      <c r="J64" s="67">
        <v>163</v>
      </c>
      <c r="K64" s="50"/>
    </row>
    <row r="65" spans="4:11" ht="132.6">
      <c r="D65" s="27" t="s">
        <v>46</v>
      </c>
      <c r="E65" s="6">
        <v>850</v>
      </c>
      <c r="F65" s="7" t="s">
        <v>5</v>
      </c>
      <c r="G65" s="7" t="s">
        <v>11</v>
      </c>
      <c r="H65" s="7" t="s">
        <v>83</v>
      </c>
      <c r="I65" s="7" t="s">
        <v>29</v>
      </c>
      <c r="J65" s="67">
        <v>253.17912999999999</v>
      </c>
      <c r="K65" s="50"/>
    </row>
    <row r="66" spans="4:11" ht="132.6">
      <c r="D66" s="27" t="s">
        <v>46</v>
      </c>
      <c r="E66" s="6">
        <v>850</v>
      </c>
      <c r="F66" s="7" t="s">
        <v>5</v>
      </c>
      <c r="G66" s="7" t="s">
        <v>11</v>
      </c>
      <c r="H66" s="7" t="s">
        <v>163</v>
      </c>
      <c r="I66" s="7" t="s">
        <v>29</v>
      </c>
      <c r="J66" s="67">
        <v>40.5</v>
      </c>
      <c r="K66" s="50"/>
    </row>
    <row r="67" spans="4:11" ht="48.6">
      <c r="D67" s="27" t="s">
        <v>143</v>
      </c>
      <c r="E67" s="6">
        <v>850</v>
      </c>
      <c r="F67" s="7" t="s">
        <v>5</v>
      </c>
      <c r="G67" s="7" t="s">
        <v>11</v>
      </c>
      <c r="H67" s="7" t="s">
        <v>83</v>
      </c>
      <c r="I67" s="7" t="s">
        <v>142</v>
      </c>
      <c r="J67" s="67">
        <v>60.864640000000001</v>
      </c>
      <c r="K67" s="50"/>
    </row>
    <row r="68" spans="4:11" ht="79.8">
      <c r="D68" s="11" t="s">
        <v>108</v>
      </c>
      <c r="E68" s="6">
        <v>850</v>
      </c>
      <c r="F68" s="7" t="s">
        <v>5</v>
      </c>
      <c r="G68" s="7" t="s">
        <v>107</v>
      </c>
      <c r="H68" s="7"/>
      <c r="I68" s="7"/>
      <c r="J68" s="67">
        <f>J69</f>
        <v>0</v>
      </c>
      <c r="K68" s="50"/>
    </row>
    <row r="69" spans="4:11" ht="60">
      <c r="D69" s="12" t="s">
        <v>109</v>
      </c>
      <c r="E69" s="6">
        <v>850</v>
      </c>
      <c r="F69" s="7" t="s">
        <v>5</v>
      </c>
      <c r="G69" s="7" t="s">
        <v>107</v>
      </c>
      <c r="H69" s="7" t="s">
        <v>110</v>
      </c>
      <c r="I69" s="7"/>
      <c r="J69" s="67">
        <f>J70+J72</f>
        <v>0</v>
      </c>
      <c r="K69" s="50"/>
    </row>
    <row r="70" spans="4:11" ht="120">
      <c r="D70" s="12" t="s">
        <v>112</v>
      </c>
      <c r="E70" s="6">
        <v>850</v>
      </c>
      <c r="F70" s="7" t="s">
        <v>5</v>
      </c>
      <c r="G70" s="7" t="s">
        <v>107</v>
      </c>
      <c r="H70" s="7" t="s">
        <v>111</v>
      </c>
      <c r="I70" s="7"/>
      <c r="J70" s="67">
        <f>J71</f>
        <v>0</v>
      </c>
      <c r="K70" s="50"/>
    </row>
    <row r="71" spans="4:11" ht="132.6">
      <c r="D71" s="27" t="s">
        <v>46</v>
      </c>
      <c r="E71" s="6">
        <v>850</v>
      </c>
      <c r="F71" s="7" t="s">
        <v>5</v>
      </c>
      <c r="G71" s="7" t="s">
        <v>107</v>
      </c>
      <c r="H71" s="7" t="s">
        <v>111</v>
      </c>
      <c r="I71" s="7" t="s">
        <v>29</v>
      </c>
      <c r="J71" s="67"/>
      <c r="K71" s="50"/>
    </row>
    <row r="72" spans="4:11" ht="84.6">
      <c r="D72" s="27" t="s">
        <v>114</v>
      </c>
      <c r="E72" s="6">
        <v>850</v>
      </c>
      <c r="F72" s="7" t="s">
        <v>5</v>
      </c>
      <c r="G72" s="7" t="s">
        <v>107</v>
      </c>
      <c r="H72" s="7" t="s">
        <v>113</v>
      </c>
      <c r="I72" s="7"/>
      <c r="J72" s="67">
        <f>J73</f>
        <v>0</v>
      </c>
      <c r="K72" s="50"/>
    </row>
    <row r="73" spans="4:11" ht="132.6">
      <c r="D73" s="27" t="s">
        <v>46</v>
      </c>
      <c r="E73" s="6">
        <v>850</v>
      </c>
      <c r="F73" s="7" t="s">
        <v>5</v>
      </c>
      <c r="G73" s="7" t="s">
        <v>107</v>
      </c>
      <c r="H73" s="7" t="s">
        <v>113</v>
      </c>
      <c r="I73" s="7" t="s">
        <v>29</v>
      </c>
      <c r="J73" s="67"/>
      <c r="K73" s="50"/>
    </row>
    <row r="74" spans="4:11" ht="22.8">
      <c r="D74" s="11" t="s">
        <v>7</v>
      </c>
      <c r="E74" s="6">
        <v>850</v>
      </c>
      <c r="F74" s="7" t="s">
        <v>5</v>
      </c>
      <c r="G74" s="7" t="s">
        <v>12</v>
      </c>
      <c r="H74" s="7"/>
      <c r="I74" s="7"/>
      <c r="J74" s="67">
        <f>J75</f>
        <v>2</v>
      </c>
      <c r="K74" s="51"/>
    </row>
    <row r="75" spans="4:11" ht="60">
      <c r="D75" s="12" t="s">
        <v>62</v>
      </c>
      <c r="E75" s="6">
        <v>850</v>
      </c>
      <c r="F75" s="7" t="s">
        <v>5</v>
      </c>
      <c r="G75" s="7" t="s">
        <v>12</v>
      </c>
      <c r="H75" s="7" t="s">
        <v>75</v>
      </c>
      <c r="I75" s="7"/>
      <c r="J75" s="67">
        <f>J76</f>
        <v>2</v>
      </c>
      <c r="K75" s="51"/>
    </row>
    <row r="76" spans="4:11" ht="120">
      <c r="D76" s="12" t="s">
        <v>66</v>
      </c>
      <c r="E76" s="6">
        <v>850</v>
      </c>
      <c r="F76" s="7" t="s">
        <v>5</v>
      </c>
      <c r="G76" s="7" t="s">
        <v>12</v>
      </c>
      <c r="H76" s="7" t="s">
        <v>76</v>
      </c>
      <c r="I76" s="7"/>
      <c r="J76" s="67">
        <f>J77</f>
        <v>2</v>
      </c>
      <c r="K76" s="51"/>
    </row>
    <row r="77" spans="4:11" ht="26.4">
      <c r="D77" s="12" t="s">
        <v>67</v>
      </c>
      <c r="E77" s="6">
        <v>850</v>
      </c>
      <c r="F77" s="7" t="s">
        <v>5</v>
      </c>
      <c r="G77" s="7" t="s">
        <v>12</v>
      </c>
      <c r="H77" s="7" t="s">
        <v>76</v>
      </c>
      <c r="I77" s="7" t="s">
        <v>30</v>
      </c>
      <c r="J77" s="67">
        <v>2</v>
      </c>
      <c r="K77" s="51"/>
    </row>
    <row r="78" spans="4:11" ht="57">
      <c r="D78" s="11" t="s">
        <v>8</v>
      </c>
      <c r="E78" s="6">
        <v>850</v>
      </c>
      <c r="F78" s="7" t="s">
        <v>5</v>
      </c>
      <c r="G78" s="7" t="s">
        <v>26</v>
      </c>
      <c r="H78" s="7"/>
      <c r="I78" s="7"/>
      <c r="J78" s="67">
        <f>J79+J81+J84</f>
        <v>0</v>
      </c>
      <c r="K78" s="51"/>
    </row>
    <row r="79" spans="4:11" ht="192">
      <c r="D79" s="30" t="s">
        <v>59</v>
      </c>
      <c r="E79" s="6">
        <v>850</v>
      </c>
      <c r="F79" s="7" t="s">
        <v>5</v>
      </c>
      <c r="G79" s="7" t="s">
        <v>26</v>
      </c>
      <c r="H79" s="7" t="s">
        <v>97</v>
      </c>
      <c r="I79" s="7"/>
      <c r="J79" s="67">
        <f>J80</f>
        <v>0</v>
      </c>
      <c r="K79" s="51"/>
    </row>
    <row r="80" spans="4:11" ht="132">
      <c r="D80" s="58" t="s">
        <v>46</v>
      </c>
      <c r="E80" s="6">
        <v>850</v>
      </c>
      <c r="F80" s="7" t="s">
        <v>5</v>
      </c>
      <c r="G80" s="7" t="s">
        <v>26</v>
      </c>
      <c r="H80" s="7" t="s">
        <v>97</v>
      </c>
      <c r="I80" s="7" t="s">
        <v>29</v>
      </c>
      <c r="J80" s="67"/>
      <c r="K80" s="51"/>
    </row>
    <row r="81" spans="4:11" ht="96">
      <c r="D81" s="12" t="s">
        <v>47</v>
      </c>
      <c r="E81" s="6">
        <v>850</v>
      </c>
      <c r="F81" s="7" t="s">
        <v>5</v>
      </c>
      <c r="G81" s="7" t="s">
        <v>26</v>
      </c>
      <c r="H81" s="7" t="s">
        <v>77</v>
      </c>
      <c r="I81" s="7"/>
      <c r="J81" s="67">
        <f>J82</f>
        <v>0</v>
      </c>
      <c r="K81" s="51"/>
    </row>
    <row r="82" spans="4:11" ht="180">
      <c r="D82" s="24" t="s">
        <v>24</v>
      </c>
      <c r="E82" s="6">
        <v>850</v>
      </c>
      <c r="F82" s="7" t="s">
        <v>5</v>
      </c>
      <c r="G82" s="7" t="s">
        <v>26</v>
      </c>
      <c r="H82" s="7" t="s">
        <v>78</v>
      </c>
      <c r="I82" s="7"/>
      <c r="J82" s="67">
        <f>J83</f>
        <v>0</v>
      </c>
      <c r="K82" s="51"/>
    </row>
    <row r="83" spans="4:11" ht="132">
      <c r="D83" s="27" t="s">
        <v>46</v>
      </c>
      <c r="E83" s="6">
        <v>850</v>
      </c>
      <c r="F83" s="7" t="s">
        <v>5</v>
      </c>
      <c r="G83" s="7" t="s">
        <v>26</v>
      </c>
      <c r="H83" s="7" t="s">
        <v>78</v>
      </c>
      <c r="I83" s="7" t="s">
        <v>29</v>
      </c>
      <c r="J83" s="67"/>
      <c r="K83" s="51"/>
    </row>
    <row r="84" spans="4:11" ht="132">
      <c r="D84" s="27" t="s">
        <v>121</v>
      </c>
      <c r="E84" s="6">
        <v>850</v>
      </c>
      <c r="F84" s="7" t="s">
        <v>5</v>
      </c>
      <c r="G84" s="7" t="s">
        <v>26</v>
      </c>
      <c r="H84" s="7" t="s">
        <v>83</v>
      </c>
      <c r="I84" s="7"/>
      <c r="J84" s="67">
        <f>J85</f>
        <v>0</v>
      </c>
      <c r="K84" s="51"/>
    </row>
    <row r="85" spans="4:11" ht="132">
      <c r="D85" s="27" t="s">
        <v>46</v>
      </c>
      <c r="E85" s="6">
        <v>850</v>
      </c>
      <c r="F85" s="7" t="s">
        <v>5</v>
      </c>
      <c r="G85" s="7" t="s">
        <v>26</v>
      </c>
      <c r="H85" s="7" t="s">
        <v>83</v>
      </c>
      <c r="I85" s="7" t="s">
        <v>29</v>
      </c>
      <c r="J85" s="67"/>
      <c r="K85" s="51"/>
    </row>
    <row r="86" spans="4:11">
      <c r="D86" s="33" t="s">
        <v>53</v>
      </c>
      <c r="E86" s="6">
        <v>850</v>
      </c>
      <c r="F86" s="7" t="s">
        <v>6</v>
      </c>
      <c r="G86" s="7" t="s">
        <v>3</v>
      </c>
      <c r="H86" s="7"/>
      <c r="I86" s="7"/>
      <c r="J86" s="67">
        <f>J87</f>
        <v>177.1</v>
      </c>
      <c r="K86" s="48">
        <f>K87</f>
        <v>177.1</v>
      </c>
    </row>
    <row r="87" spans="4:11">
      <c r="D87" s="33" t="s">
        <v>54</v>
      </c>
      <c r="E87" s="6">
        <v>850</v>
      </c>
      <c r="F87" s="7" t="s">
        <v>6</v>
      </c>
      <c r="G87" s="7" t="s">
        <v>9</v>
      </c>
      <c r="H87" s="7"/>
      <c r="I87" s="7"/>
      <c r="J87" s="67">
        <f>J88</f>
        <v>177.1</v>
      </c>
      <c r="K87" s="48">
        <f>K88</f>
        <v>177.1</v>
      </c>
    </row>
    <row r="88" spans="4:11" ht="408">
      <c r="D88" s="27" t="s">
        <v>58</v>
      </c>
      <c r="E88" s="6">
        <v>850</v>
      </c>
      <c r="F88" s="7" t="s">
        <v>6</v>
      </c>
      <c r="G88" s="7" t="s">
        <v>9</v>
      </c>
      <c r="H88" s="7" t="s">
        <v>79</v>
      </c>
      <c r="I88" s="7"/>
      <c r="J88" s="67">
        <v>177.1</v>
      </c>
      <c r="K88" s="48">
        <v>177.1</v>
      </c>
    </row>
    <row r="89" spans="4:11" ht="180">
      <c r="D89" s="27" t="s">
        <v>42</v>
      </c>
      <c r="E89" s="6">
        <v>850</v>
      </c>
      <c r="F89" s="7" t="s">
        <v>6</v>
      </c>
      <c r="G89" s="7" t="s">
        <v>9</v>
      </c>
      <c r="H89" s="7" t="s">
        <v>79</v>
      </c>
      <c r="I89" s="7" t="s">
        <v>31</v>
      </c>
      <c r="J89" s="67">
        <v>136.02199999999999</v>
      </c>
      <c r="K89" s="48">
        <v>136.02199999999999</v>
      </c>
    </row>
    <row r="90" spans="4:11" ht="144">
      <c r="D90" s="27" t="s">
        <v>45</v>
      </c>
      <c r="E90" s="6">
        <v>850</v>
      </c>
      <c r="F90" s="7" t="s">
        <v>6</v>
      </c>
      <c r="G90" s="7" t="s">
        <v>9</v>
      </c>
      <c r="H90" s="7" t="s">
        <v>79</v>
      </c>
      <c r="I90" s="7" t="s">
        <v>32</v>
      </c>
      <c r="J90" s="67"/>
      <c r="K90" s="48"/>
    </row>
    <row r="91" spans="4:11" ht="228">
      <c r="D91" s="27" t="s">
        <v>88</v>
      </c>
      <c r="E91" s="6">
        <v>850</v>
      </c>
      <c r="F91" s="7" t="s">
        <v>6</v>
      </c>
      <c r="G91" s="7" t="s">
        <v>9</v>
      </c>
      <c r="H91" s="7" t="s">
        <v>79</v>
      </c>
      <c r="I91" s="7" t="s">
        <v>87</v>
      </c>
      <c r="J91" s="67">
        <v>41.078000000000003</v>
      </c>
      <c r="K91" s="48">
        <v>41.078000000000003</v>
      </c>
    </row>
    <row r="92" spans="4:11" ht="132">
      <c r="D92" s="27" t="s">
        <v>46</v>
      </c>
      <c r="E92" s="6">
        <v>850</v>
      </c>
      <c r="F92" s="7" t="s">
        <v>9</v>
      </c>
      <c r="G92" s="7" t="s">
        <v>14</v>
      </c>
      <c r="H92" s="7" t="s">
        <v>172</v>
      </c>
      <c r="I92" s="7" t="s">
        <v>29</v>
      </c>
      <c r="J92" s="67">
        <v>14.4</v>
      </c>
      <c r="K92" s="48"/>
    </row>
    <row r="93" spans="4:11" ht="132">
      <c r="D93" s="27" t="s">
        <v>46</v>
      </c>
      <c r="E93" s="6">
        <v>850</v>
      </c>
      <c r="F93" s="7" t="s">
        <v>6</v>
      </c>
      <c r="G93" s="7" t="s">
        <v>9</v>
      </c>
      <c r="H93" s="7" t="s">
        <v>79</v>
      </c>
      <c r="I93" s="7" t="s">
        <v>29</v>
      </c>
      <c r="J93" s="67"/>
      <c r="K93" s="48"/>
    </row>
    <row r="94" spans="4:11" ht="102.6">
      <c r="D94" s="28" t="s">
        <v>38</v>
      </c>
      <c r="E94" s="6">
        <v>850</v>
      </c>
      <c r="F94" s="7" t="s">
        <v>9</v>
      </c>
      <c r="G94" s="7" t="s">
        <v>3</v>
      </c>
      <c r="H94" s="7"/>
      <c r="I94" s="7"/>
      <c r="J94" s="67">
        <f>J95</f>
        <v>0</v>
      </c>
      <c r="K94" s="51"/>
    </row>
    <row r="95" spans="4:11" ht="193.8">
      <c r="D95" s="28" t="s">
        <v>39</v>
      </c>
      <c r="E95" s="6">
        <v>850</v>
      </c>
      <c r="F95" s="7" t="s">
        <v>9</v>
      </c>
      <c r="G95" s="7" t="s">
        <v>10</v>
      </c>
      <c r="H95" s="7"/>
      <c r="I95" s="7"/>
      <c r="J95" s="67">
        <f>J96</f>
        <v>0</v>
      </c>
      <c r="K95" s="51"/>
    </row>
    <row r="96" spans="4:11" ht="180">
      <c r="D96" s="29" t="s">
        <v>55</v>
      </c>
      <c r="E96" s="6">
        <v>850</v>
      </c>
      <c r="F96" s="7" t="s">
        <v>9</v>
      </c>
      <c r="G96" s="7" t="s">
        <v>10</v>
      </c>
      <c r="H96" s="7" t="s">
        <v>80</v>
      </c>
      <c r="I96" s="7"/>
      <c r="J96" s="67">
        <f>J97</f>
        <v>0</v>
      </c>
      <c r="K96" s="51"/>
    </row>
    <row r="97" spans="4:11" ht="132">
      <c r="D97" s="27" t="s">
        <v>46</v>
      </c>
      <c r="E97" s="6">
        <v>850</v>
      </c>
      <c r="F97" s="7" t="s">
        <v>9</v>
      </c>
      <c r="G97" s="7" t="s">
        <v>10</v>
      </c>
      <c r="H97" s="7" t="s">
        <v>80</v>
      </c>
      <c r="I97" s="7" t="s">
        <v>29</v>
      </c>
      <c r="J97" s="67"/>
      <c r="K97" s="51"/>
    </row>
    <row r="98" spans="4:11" ht="46.2">
      <c r="D98" s="43" t="s">
        <v>102</v>
      </c>
      <c r="E98" s="6">
        <v>850</v>
      </c>
      <c r="F98" s="7" t="s">
        <v>11</v>
      </c>
      <c r="G98" s="7" t="s">
        <v>3</v>
      </c>
      <c r="H98" s="7"/>
      <c r="I98" s="7"/>
      <c r="J98" s="65">
        <f>J99</f>
        <v>0</v>
      </c>
      <c r="K98" s="51"/>
    </row>
    <row r="99" spans="4:11" ht="46.2">
      <c r="D99" s="43" t="s">
        <v>103</v>
      </c>
      <c r="E99" s="6">
        <v>850</v>
      </c>
      <c r="F99" s="7" t="s">
        <v>11</v>
      </c>
      <c r="G99" s="7" t="s">
        <v>10</v>
      </c>
      <c r="H99" s="7"/>
      <c r="I99" s="7"/>
      <c r="J99" s="67">
        <f>J100</f>
        <v>0</v>
      </c>
      <c r="K99" s="51"/>
    </row>
    <row r="100" spans="4:11" ht="84">
      <c r="D100" s="27" t="s">
        <v>104</v>
      </c>
      <c r="E100" s="6">
        <v>850</v>
      </c>
      <c r="F100" s="7" t="s">
        <v>11</v>
      </c>
      <c r="G100" s="7" t="s">
        <v>10</v>
      </c>
      <c r="H100" s="7" t="s">
        <v>105</v>
      </c>
      <c r="I100" s="7"/>
      <c r="J100" s="67">
        <f>J101</f>
        <v>0</v>
      </c>
      <c r="K100" s="51"/>
    </row>
    <row r="101" spans="4:11" ht="132">
      <c r="D101" s="27" t="s">
        <v>46</v>
      </c>
      <c r="E101" s="6">
        <v>850</v>
      </c>
      <c r="F101" s="7" t="s">
        <v>11</v>
      </c>
      <c r="G101" s="7" t="s">
        <v>10</v>
      </c>
      <c r="H101" s="7" t="s">
        <v>105</v>
      </c>
      <c r="I101" s="7" t="s">
        <v>29</v>
      </c>
      <c r="J101" s="67"/>
      <c r="K101" s="51"/>
    </row>
    <row r="102" spans="4:11" ht="45.6">
      <c r="D102" s="26" t="s">
        <v>37</v>
      </c>
      <c r="E102" s="6">
        <v>850</v>
      </c>
      <c r="F102" s="7" t="s">
        <v>13</v>
      </c>
      <c r="G102" s="8" t="s">
        <v>3</v>
      </c>
      <c r="H102" s="8"/>
      <c r="I102" s="8"/>
      <c r="J102" s="65">
        <f>J103</f>
        <v>300</v>
      </c>
      <c r="K102" s="53"/>
    </row>
    <row r="103" spans="4:11" ht="22.8">
      <c r="D103" s="26" t="s">
        <v>56</v>
      </c>
      <c r="E103" s="6">
        <v>850</v>
      </c>
      <c r="F103" s="7" t="s">
        <v>13</v>
      </c>
      <c r="G103" s="8" t="s">
        <v>9</v>
      </c>
      <c r="H103" s="8"/>
      <c r="I103" s="8"/>
      <c r="J103" s="65">
        <f>J104+J106</f>
        <v>300</v>
      </c>
      <c r="K103" s="54"/>
    </row>
    <row r="104" spans="4:11" ht="114">
      <c r="D104" s="41" t="s">
        <v>124</v>
      </c>
      <c r="E104" s="6">
        <v>850</v>
      </c>
      <c r="F104" s="7" t="s">
        <v>13</v>
      </c>
      <c r="G104" s="7" t="s">
        <v>9</v>
      </c>
      <c r="H104" s="7" t="s">
        <v>141</v>
      </c>
      <c r="I104" s="7"/>
      <c r="J104" s="65">
        <v>300</v>
      </c>
      <c r="K104" s="54"/>
    </row>
    <row r="105" spans="4:11" ht="132">
      <c r="D105" s="12" t="s">
        <v>46</v>
      </c>
      <c r="E105" s="63">
        <v>850</v>
      </c>
      <c r="F105" s="35" t="s">
        <v>13</v>
      </c>
      <c r="G105" s="36" t="s">
        <v>9</v>
      </c>
      <c r="H105" s="36" t="s">
        <v>141</v>
      </c>
      <c r="I105" s="36" t="s">
        <v>29</v>
      </c>
      <c r="J105" s="65"/>
      <c r="K105" s="54"/>
    </row>
    <row r="106" spans="4:11" ht="114">
      <c r="D106" s="11" t="s">
        <v>124</v>
      </c>
      <c r="E106" s="63">
        <v>850</v>
      </c>
      <c r="F106" s="35" t="s">
        <v>13</v>
      </c>
      <c r="G106" s="36" t="s">
        <v>9</v>
      </c>
      <c r="H106" s="36" t="s">
        <v>140</v>
      </c>
      <c r="I106" s="36"/>
      <c r="J106" s="65">
        <f>SUM(J107)</f>
        <v>0</v>
      </c>
      <c r="K106" s="54"/>
    </row>
    <row r="107" spans="4:11" ht="48">
      <c r="D107" s="12" t="s">
        <v>143</v>
      </c>
      <c r="E107" s="63">
        <v>850</v>
      </c>
      <c r="F107" s="35" t="s">
        <v>13</v>
      </c>
      <c r="G107" s="36" t="s">
        <v>9</v>
      </c>
      <c r="H107" s="36" t="s">
        <v>127</v>
      </c>
      <c r="I107" s="36" t="s">
        <v>142</v>
      </c>
      <c r="J107" s="65"/>
      <c r="K107" s="64"/>
    </row>
    <row r="108" spans="4:11" ht="180">
      <c r="D108" s="12" t="s">
        <v>165</v>
      </c>
      <c r="E108" s="63">
        <v>850</v>
      </c>
      <c r="F108" s="35" t="s">
        <v>13</v>
      </c>
      <c r="G108" s="36" t="s">
        <v>9</v>
      </c>
      <c r="H108" s="36" t="s">
        <v>166</v>
      </c>
      <c r="I108" s="36"/>
      <c r="J108" s="65">
        <f>SUM(J109)</f>
        <v>0</v>
      </c>
      <c r="K108" s="64"/>
    </row>
    <row r="109" spans="4:11" ht="180">
      <c r="D109" s="12" t="s">
        <v>165</v>
      </c>
      <c r="E109" s="63">
        <v>850</v>
      </c>
      <c r="F109" s="35" t="s">
        <v>13</v>
      </c>
      <c r="G109" s="36" t="s">
        <v>9</v>
      </c>
      <c r="H109" s="36" t="s">
        <v>166</v>
      </c>
      <c r="I109" s="36" t="s">
        <v>29</v>
      </c>
      <c r="J109" s="65"/>
      <c r="K109" s="64"/>
    </row>
    <row r="110" spans="4:11" ht="180">
      <c r="D110" s="12" t="s">
        <v>165</v>
      </c>
      <c r="E110" s="63">
        <v>850</v>
      </c>
      <c r="F110" s="35" t="s">
        <v>13</v>
      </c>
      <c r="G110" s="36" t="s">
        <v>9</v>
      </c>
      <c r="H110" s="36" t="s">
        <v>167</v>
      </c>
      <c r="I110" s="36"/>
      <c r="J110" s="65">
        <f>SUM(J111)</f>
        <v>0</v>
      </c>
      <c r="K110" s="64"/>
    </row>
    <row r="111" spans="4:11" ht="180">
      <c r="D111" s="12" t="s">
        <v>165</v>
      </c>
      <c r="E111" s="63">
        <v>850</v>
      </c>
      <c r="F111" s="35" t="s">
        <v>13</v>
      </c>
      <c r="G111" s="36" t="s">
        <v>9</v>
      </c>
      <c r="H111" s="36" t="s">
        <v>167</v>
      </c>
      <c r="I111" s="36" t="s">
        <v>29</v>
      </c>
      <c r="J111" s="65"/>
      <c r="K111" s="64"/>
    </row>
    <row r="112" spans="4:11" ht="192">
      <c r="D112" s="30" t="s">
        <v>59</v>
      </c>
      <c r="E112" s="63">
        <v>850</v>
      </c>
      <c r="F112" s="35" t="s">
        <v>13</v>
      </c>
      <c r="G112" s="36" t="s">
        <v>9</v>
      </c>
      <c r="H112" s="36" t="s">
        <v>97</v>
      </c>
      <c r="I112" s="36"/>
      <c r="J112" s="65">
        <f>SUM(J113)</f>
        <v>315</v>
      </c>
      <c r="K112" s="54"/>
    </row>
    <row r="113" spans="4:11" ht="156">
      <c r="D113" s="30" t="s">
        <v>164</v>
      </c>
      <c r="E113" s="63">
        <v>850</v>
      </c>
      <c r="F113" s="35" t="s">
        <v>13</v>
      </c>
      <c r="G113" s="36" t="s">
        <v>9</v>
      </c>
      <c r="H113" s="36" t="s">
        <v>97</v>
      </c>
      <c r="I113" s="36" t="s">
        <v>96</v>
      </c>
      <c r="J113" s="65">
        <v>315</v>
      </c>
      <c r="K113" s="54"/>
    </row>
    <row r="114" spans="4:11" ht="68.400000000000006">
      <c r="D114" s="41" t="s">
        <v>61</v>
      </c>
      <c r="E114" s="42">
        <v>850</v>
      </c>
      <c r="F114" s="7" t="s">
        <v>13</v>
      </c>
      <c r="G114" s="7" t="s">
        <v>9</v>
      </c>
      <c r="H114" s="7" t="s">
        <v>119</v>
      </c>
      <c r="I114" s="42"/>
      <c r="J114" s="55">
        <f>J115</f>
        <v>0</v>
      </c>
      <c r="K114" s="56"/>
    </row>
    <row r="115" spans="4:11" ht="132">
      <c r="D115" s="12" t="s">
        <v>46</v>
      </c>
      <c r="E115" s="42">
        <v>850</v>
      </c>
      <c r="F115" s="7" t="s">
        <v>13</v>
      </c>
      <c r="G115" s="7" t="s">
        <v>9</v>
      </c>
      <c r="H115" s="7" t="s">
        <v>119</v>
      </c>
      <c r="I115" s="42">
        <v>244</v>
      </c>
      <c r="J115" s="55"/>
      <c r="K115" s="56"/>
    </row>
    <row r="116" spans="4:11">
      <c r="D116" s="33" t="s">
        <v>91</v>
      </c>
      <c r="E116" s="63">
        <v>850</v>
      </c>
      <c r="F116" s="35" t="s">
        <v>90</v>
      </c>
      <c r="G116" s="36" t="s">
        <v>3</v>
      </c>
      <c r="H116" s="36"/>
      <c r="I116" s="36"/>
      <c r="J116" s="66">
        <f>J117</f>
        <v>218.86199999999999</v>
      </c>
      <c r="K116" s="51"/>
    </row>
    <row r="117" spans="4:11">
      <c r="D117" s="33" t="s">
        <v>92</v>
      </c>
      <c r="E117" s="63">
        <v>850</v>
      </c>
      <c r="F117" s="35" t="s">
        <v>90</v>
      </c>
      <c r="G117" s="36" t="s">
        <v>5</v>
      </c>
      <c r="H117" s="36"/>
      <c r="I117" s="36"/>
      <c r="J117" s="66">
        <f>J118</f>
        <v>218.86199999999999</v>
      </c>
      <c r="K117" s="51"/>
    </row>
    <row r="118" spans="4:11" ht="96">
      <c r="D118" s="12" t="s">
        <v>47</v>
      </c>
      <c r="E118" s="6">
        <v>850</v>
      </c>
      <c r="F118" s="7" t="s">
        <v>90</v>
      </c>
      <c r="G118" s="7" t="s">
        <v>5</v>
      </c>
      <c r="H118" s="7" t="s">
        <v>77</v>
      </c>
      <c r="I118" s="7"/>
      <c r="J118" s="66">
        <f>J119+J120+SUM(J120:J121)</f>
        <v>218.86199999999999</v>
      </c>
      <c r="K118" s="51"/>
    </row>
    <row r="119" spans="4:11" ht="132">
      <c r="D119" s="27" t="s">
        <v>46</v>
      </c>
      <c r="E119" s="6">
        <v>850</v>
      </c>
      <c r="F119" s="7" t="s">
        <v>90</v>
      </c>
      <c r="G119" s="7" t="s">
        <v>5</v>
      </c>
      <c r="H119" s="7" t="s">
        <v>81</v>
      </c>
      <c r="I119" s="7" t="s">
        <v>29</v>
      </c>
      <c r="J119" s="55"/>
      <c r="K119" s="51"/>
    </row>
    <row r="120" spans="4:11" ht="48">
      <c r="D120" s="27" t="s">
        <v>143</v>
      </c>
      <c r="E120" s="6">
        <v>850</v>
      </c>
      <c r="F120" s="7" t="s">
        <v>90</v>
      </c>
      <c r="G120" s="7" t="s">
        <v>5</v>
      </c>
      <c r="H120" s="7" t="s">
        <v>81</v>
      </c>
      <c r="I120" s="7" t="s">
        <v>142</v>
      </c>
      <c r="J120" s="66">
        <v>109.431</v>
      </c>
      <c r="K120" s="51"/>
    </row>
    <row r="121" spans="4:11" ht="132">
      <c r="D121" s="27" t="s">
        <v>46</v>
      </c>
      <c r="E121" s="6">
        <v>850</v>
      </c>
      <c r="F121" s="7" t="s">
        <v>90</v>
      </c>
      <c r="G121" s="7" t="s">
        <v>5</v>
      </c>
      <c r="H121" s="7" t="s">
        <v>81</v>
      </c>
      <c r="I121" s="7" t="s">
        <v>29</v>
      </c>
      <c r="J121" s="66"/>
      <c r="K121" s="51"/>
    </row>
    <row r="122" spans="4:11" ht="84">
      <c r="D122" s="27" t="s">
        <v>168</v>
      </c>
      <c r="E122" s="6">
        <v>850</v>
      </c>
      <c r="F122" s="7" t="s">
        <v>90</v>
      </c>
      <c r="G122" s="7" t="s">
        <v>5</v>
      </c>
      <c r="H122" s="7" t="s">
        <v>169</v>
      </c>
      <c r="I122" s="7"/>
      <c r="J122" s="66">
        <f>SUM(J123)</f>
        <v>0</v>
      </c>
      <c r="K122" s="51"/>
    </row>
    <row r="123" spans="4:11" ht="132">
      <c r="D123" s="27" t="s">
        <v>170</v>
      </c>
      <c r="E123" s="6">
        <v>850</v>
      </c>
      <c r="F123" s="7" t="s">
        <v>90</v>
      </c>
      <c r="G123" s="7" t="s">
        <v>5</v>
      </c>
      <c r="H123" s="7" t="s">
        <v>169</v>
      </c>
      <c r="I123" s="7" t="s">
        <v>171</v>
      </c>
      <c r="J123" s="66"/>
      <c r="K123" s="51"/>
    </row>
    <row r="124" spans="4:11" ht="34.200000000000003">
      <c r="D124" s="11" t="s">
        <v>25</v>
      </c>
      <c r="E124" s="6">
        <v>850</v>
      </c>
      <c r="F124" s="7" t="s">
        <v>14</v>
      </c>
      <c r="G124" s="8" t="s">
        <v>3</v>
      </c>
      <c r="H124" s="8"/>
      <c r="I124" s="8"/>
      <c r="J124" s="65">
        <f>J125</f>
        <v>63.134659999999997</v>
      </c>
      <c r="K124" s="51"/>
    </row>
    <row r="125" spans="4:11" ht="45.6">
      <c r="D125" s="11" t="s">
        <v>15</v>
      </c>
      <c r="E125" s="6">
        <v>850</v>
      </c>
      <c r="F125" s="7" t="s">
        <v>14</v>
      </c>
      <c r="G125" s="8" t="s">
        <v>5</v>
      </c>
      <c r="H125" s="8"/>
      <c r="I125" s="8"/>
      <c r="J125" s="66">
        <f>J126</f>
        <v>63.134659999999997</v>
      </c>
      <c r="K125" s="51"/>
    </row>
    <row r="126" spans="4:11" ht="84">
      <c r="D126" s="12" t="s">
        <v>21</v>
      </c>
      <c r="E126" s="6">
        <v>850</v>
      </c>
      <c r="F126" s="7" t="s">
        <v>14</v>
      </c>
      <c r="G126" s="7" t="s">
        <v>5</v>
      </c>
      <c r="H126" s="7" t="s">
        <v>84</v>
      </c>
      <c r="I126" s="7"/>
      <c r="J126" s="65">
        <f>J127</f>
        <v>63.134659999999997</v>
      </c>
      <c r="K126" s="51"/>
    </row>
    <row r="127" spans="4:11" ht="60">
      <c r="D127" s="12" t="s">
        <v>49</v>
      </c>
      <c r="E127" s="6">
        <v>850</v>
      </c>
      <c r="F127" s="7" t="s">
        <v>14</v>
      </c>
      <c r="G127" s="7" t="s">
        <v>5</v>
      </c>
      <c r="H127" s="7" t="s">
        <v>85</v>
      </c>
      <c r="I127" s="7"/>
      <c r="J127" s="65">
        <f>J128</f>
        <v>63.134659999999997</v>
      </c>
      <c r="K127" s="51"/>
    </row>
    <row r="128" spans="4:11" ht="144">
      <c r="D128" s="12" t="s">
        <v>50</v>
      </c>
      <c r="E128" s="6">
        <v>850</v>
      </c>
      <c r="F128" s="7" t="s">
        <v>14</v>
      </c>
      <c r="G128" s="7" t="s">
        <v>5</v>
      </c>
      <c r="H128" s="7" t="s">
        <v>85</v>
      </c>
      <c r="I128" s="7" t="s">
        <v>51</v>
      </c>
      <c r="J128" s="65">
        <v>63.134659999999997</v>
      </c>
      <c r="K128" s="51"/>
    </row>
    <row r="129" spans="4:11" ht="45.6">
      <c r="D129" s="25" t="s">
        <v>27</v>
      </c>
      <c r="E129" s="6">
        <v>850</v>
      </c>
      <c r="F129" s="7" t="s">
        <v>12</v>
      </c>
      <c r="G129" s="7" t="s">
        <v>3</v>
      </c>
      <c r="H129" s="7"/>
      <c r="I129" s="7"/>
      <c r="J129" s="48">
        <f>J130</f>
        <v>0</v>
      </c>
      <c r="K129" s="51"/>
    </row>
    <row r="130" spans="4:11" ht="22.8">
      <c r="D130" s="25" t="s">
        <v>28</v>
      </c>
      <c r="E130" s="6">
        <v>850</v>
      </c>
      <c r="F130" s="7" t="s">
        <v>12</v>
      </c>
      <c r="G130" s="8" t="s">
        <v>6</v>
      </c>
      <c r="H130" s="8"/>
      <c r="I130" s="8"/>
      <c r="J130" s="52">
        <f>J131</f>
        <v>0</v>
      </c>
      <c r="K130" s="57"/>
    </row>
    <row r="131" spans="4:11" ht="84">
      <c r="D131" s="12" t="s">
        <v>48</v>
      </c>
      <c r="E131" s="6">
        <v>850</v>
      </c>
      <c r="F131" s="7" t="s">
        <v>12</v>
      </c>
      <c r="G131" s="8" t="s">
        <v>6</v>
      </c>
      <c r="H131" s="8" t="s">
        <v>86</v>
      </c>
      <c r="I131" s="8"/>
      <c r="J131" s="52">
        <f>J132</f>
        <v>0</v>
      </c>
      <c r="K131" s="51"/>
    </row>
    <row r="132" spans="4:11" ht="132">
      <c r="D132" s="39" t="s">
        <v>46</v>
      </c>
      <c r="E132" s="63">
        <v>850</v>
      </c>
      <c r="F132" s="35" t="s">
        <v>12</v>
      </c>
      <c r="G132" s="36" t="s">
        <v>6</v>
      </c>
      <c r="H132" s="36" t="s">
        <v>86</v>
      </c>
      <c r="I132" s="36" t="s">
        <v>29</v>
      </c>
      <c r="J132" s="55"/>
      <c r="K132" s="51"/>
    </row>
    <row r="133" spans="4:11" ht="120">
      <c r="D133" s="60" t="s">
        <v>130</v>
      </c>
      <c r="E133" s="63">
        <v>850</v>
      </c>
      <c r="F133" s="35" t="s">
        <v>129</v>
      </c>
      <c r="G133" s="36"/>
      <c r="H133" s="36"/>
      <c r="I133" s="36"/>
      <c r="J133" s="66">
        <f>J134</f>
        <v>42.3</v>
      </c>
      <c r="K133" s="51"/>
    </row>
    <row r="134" spans="4:11" ht="72">
      <c r="D134" s="60" t="s">
        <v>131</v>
      </c>
      <c r="E134" s="63">
        <v>850</v>
      </c>
      <c r="F134" s="35" t="s">
        <v>129</v>
      </c>
      <c r="G134" s="36" t="s">
        <v>9</v>
      </c>
      <c r="H134" s="36"/>
      <c r="I134" s="36"/>
      <c r="J134" s="66">
        <f>J135</f>
        <v>42.3</v>
      </c>
      <c r="K134" s="51"/>
    </row>
    <row r="135" spans="4:11" ht="324">
      <c r="D135" s="32" t="s">
        <v>68</v>
      </c>
      <c r="E135" s="6">
        <v>850</v>
      </c>
      <c r="F135" s="7" t="s">
        <v>129</v>
      </c>
      <c r="G135" s="7" t="s">
        <v>9</v>
      </c>
      <c r="H135" s="7" t="s">
        <v>73</v>
      </c>
      <c r="I135" s="7"/>
      <c r="J135" s="66">
        <f>J136+J138</f>
        <v>42.3</v>
      </c>
      <c r="K135" s="51"/>
    </row>
    <row r="136" spans="4:11" ht="372">
      <c r="D136" s="40" t="s">
        <v>52</v>
      </c>
      <c r="E136" s="6">
        <v>850</v>
      </c>
      <c r="F136" s="7" t="s">
        <v>129</v>
      </c>
      <c r="G136" s="7" t="s">
        <v>9</v>
      </c>
      <c r="H136" s="7" t="s">
        <v>74</v>
      </c>
      <c r="I136" s="7"/>
      <c r="J136" s="66">
        <f>J137</f>
        <v>24.3</v>
      </c>
      <c r="K136" s="51"/>
    </row>
    <row r="137" spans="4:11" ht="26.4">
      <c r="D137" s="31" t="s">
        <v>22</v>
      </c>
      <c r="E137" s="6">
        <v>850</v>
      </c>
      <c r="F137" s="7" t="s">
        <v>129</v>
      </c>
      <c r="G137" s="7" t="s">
        <v>9</v>
      </c>
      <c r="H137" s="7" t="s">
        <v>74</v>
      </c>
      <c r="I137" s="7" t="s">
        <v>35</v>
      </c>
      <c r="J137" s="66">
        <v>24.3</v>
      </c>
      <c r="K137" s="51"/>
    </row>
    <row r="138" spans="4:11" ht="26.4">
      <c r="D138" s="31" t="s">
        <v>22</v>
      </c>
      <c r="E138" s="6">
        <v>850</v>
      </c>
      <c r="F138" s="7" t="s">
        <v>129</v>
      </c>
      <c r="G138" s="7" t="s">
        <v>9</v>
      </c>
      <c r="H138" s="7" t="s">
        <v>144</v>
      </c>
      <c r="I138" s="7"/>
      <c r="J138" s="66">
        <f>SUM(J139)</f>
        <v>18</v>
      </c>
      <c r="K138" s="51"/>
    </row>
    <row r="139" spans="4:11" ht="26.4">
      <c r="D139" s="31" t="s">
        <v>22</v>
      </c>
      <c r="E139" s="6">
        <v>850</v>
      </c>
      <c r="F139" s="7" t="s">
        <v>129</v>
      </c>
      <c r="G139" s="7" t="s">
        <v>9</v>
      </c>
      <c r="H139" s="7" t="s">
        <v>144</v>
      </c>
      <c r="I139" s="7" t="s">
        <v>35</v>
      </c>
      <c r="J139" s="66">
        <v>18</v>
      </c>
      <c r="K139" s="51"/>
    </row>
    <row r="140" spans="4:11">
      <c r="D140" s="68" t="s">
        <v>57</v>
      </c>
      <c r="E140" s="68"/>
      <c r="F140" s="68"/>
      <c r="G140" s="68"/>
      <c r="H140" s="68"/>
      <c r="I140" s="68"/>
      <c r="J140" s="45">
        <f>SUM(J33)</f>
        <v>3611.7878300000002</v>
      </c>
      <c r="K140" s="45">
        <f>K33</f>
        <v>177.1</v>
      </c>
    </row>
  </sheetData>
  <mergeCells count="19">
    <mergeCell ref="H31:H32"/>
    <mergeCell ref="I31:I32"/>
    <mergeCell ref="D140:I140"/>
    <mergeCell ref="D27:K27"/>
    <mergeCell ref="D28:K28"/>
    <mergeCell ref="D29:K29"/>
    <mergeCell ref="D30:D32"/>
    <mergeCell ref="E30:I30"/>
    <mergeCell ref="J30:J32"/>
    <mergeCell ref="K30:K32"/>
    <mergeCell ref="E31:E32"/>
    <mergeCell ref="F31:F32"/>
    <mergeCell ref="G31:G32"/>
    <mergeCell ref="D21:G21"/>
    <mergeCell ref="D22:K22"/>
    <mergeCell ref="D23:K23"/>
    <mergeCell ref="D24:K24"/>
    <mergeCell ref="D25:K25"/>
    <mergeCell ref="D26:K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2022</vt:lpstr>
      <vt:lpstr>2023-24</vt:lpstr>
      <vt:lpstr>Лист1</vt:lpstr>
      <vt:lpstr>Лист2</vt:lpstr>
      <vt:lpstr>'2022'!Область_печати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Luda</dc:creator>
  <cp:lastModifiedBy>OEM</cp:lastModifiedBy>
  <cp:lastPrinted>2023-10-19T03:15:42Z</cp:lastPrinted>
  <dcterms:created xsi:type="dcterms:W3CDTF">2006-09-17T23:55:00Z</dcterms:created>
  <dcterms:modified xsi:type="dcterms:W3CDTF">2023-10-19T03:17:15Z</dcterms:modified>
</cp:coreProperties>
</file>