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6" windowHeight="6000" tabRatio="223" activeTab="0"/>
  </bookViews>
  <sheets>
    <sheet name="Доходы Прил.№1" sheetId="1" r:id="rId1"/>
  </sheets>
  <definedNames>
    <definedName name="_xlnm.Print_Area" localSheetId="0">'Доходы Прил.№1'!$A$1:$H$86</definedName>
  </definedNames>
  <calcPr fullCalcOnLoad="1"/>
</workbook>
</file>

<file path=xl/sharedStrings.xml><?xml version="1.0" encoding="utf-8"?>
<sst xmlns="http://schemas.openxmlformats.org/spreadsheetml/2006/main" count="145" uniqueCount="142">
  <si>
    <t>НАЛОГИ НА СОВОКУПНЫЙ ДОХОД</t>
  </si>
  <si>
    <t>ПРОЧИЕ НЕНАЛОГОВЫЕ ДОХОДЫ</t>
  </si>
  <si>
    <t>Единый сельскохозяйственный налог</t>
  </si>
  <si>
    <t>Код классификации</t>
  </si>
  <si>
    <t>Наименование платежей</t>
  </si>
  <si>
    <t>ДОХОДЫ ОТ ОКАЗАНИЯ ПЛАТНЫХ УСЛУГ И КОМПЕНСАЦИИ ЗАТРАТ ГОСУДАРСТВА</t>
  </si>
  <si>
    <t>БЕЗВОЗМЕЗДНЫЕ ПОСТУПЛЕНИЯ</t>
  </si>
  <si>
    <t>НАЛОГИ НА ПРИБЫЛЬ, ДОХОДЫ</t>
  </si>
  <si>
    <t>ДОХОДЫ ОТ ПРОДАЖИ МАТЕРИАЛЬНЫХ И НЕМАТЕРИАЛЬНЫХ АКТИВОВ</t>
  </si>
  <si>
    <t>Иные межбюджетные трансферты</t>
  </si>
  <si>
    <t>НАЛОГОВЫЕ И НЕНАЛОГОВЫЕ ДОХОДЫ</t>
  </si>
  <si>
    <t xml:space="preserve">Утверждено Решением Совета депутатов </t>
  </si>
  <si>
    <t>% исполнения</t>
  </si>
  <si>
    <t>(тыс. руб)</t>
  </si>
  <si>
    <t>НАЛОГИ НА ИМУЩЕСТВО</t>
  </si>
  <si>
    <t>Налог на имущество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</si>
  <si>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</si>
  <si>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</si>
  <si>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</si>
  <si>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</si>
  <si>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</si>
  <si>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</si>
  <si>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</si>
  <si>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Прочие безвозмездные поступления в бюджеты поселений от бюджетов муниципальных районов</t>
  </si>
  <si>
    <t>ПРОЧИЕ БЕЗВОЗМЕЗДНЫЕ ПОСТУПЛЕНИЯ</t>
  </si>
  <si>
    <t>Прочие безвозмездные поступления в бюджеты поселений</t>
  </si>
  <si>
    <t>000 1 00 00000 00 0000 000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</si>
  <si>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</si>
  <si>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</si>
  <si>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</si>
  <si>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</si>
  <si>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</si>
  <si>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</si>
  <si>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>000 1 01 02022 01 0000 110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</si>
  <si>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</si>
  <si>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</si>
  <si>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</si>
  <si>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</si>
  <si>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</si>
  <si>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</si>
  <si>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</si>
  <si>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</si>
  <si>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</si>
  <si>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</si>
  <si>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</si>
  <si>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</si>
  <si>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</si>
  <si>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</si>
  <si>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</si>
  <si>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</si>
  <si>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</si>
  <si>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</si>
  <si>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</si>
  <si>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</si>
  <si>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</si>
  <si>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</si>
  <si>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</si>
  <si>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</si>
  <si>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</si>
  <si>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</si>
  <si>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</si>
  <si>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</si>
  <si>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</si>
  <si>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000 1 13 00000 00 0000 000</t>
  </si>
  <si>
    <t>000 1 13 03000 00 0000 130</t>
  </si>
  <si>
    <t>Прочие доходы от оказания платных услуг и компенсации затрат государства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</si>
  <si>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</si>
  <si>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</si>
  <si>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</si>
  <si>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</si>
  <si>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000 1 17 01000 00 0000 180</t>
  </si>
  <si>
    <t>Невыясненные поступления</t>
  </si>
  <si>
    <t>000 1 17 01050 10 0000 180</t>
  </si>
  <si>
    <t>Невыясненные поступления, зачисляемые в бюджеты поселений</t>
  </si>
  <si>
    <t>000 1 17 05000 00 0000 180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</si>
  <si>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</si>
  <si>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</si>
  <si>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</si>
  <si>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</si>
  <si>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</si>
  <si>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</si>
  <si>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</si>
  <si>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</si>
  <si>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</si>
  <si>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</si>
  <si>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000 2 02 04000 00 0000 151</t>
  </si>
  <si>
    <t>000 2 02 04012 00 0000 151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</si>
  <si>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</si>
  <si>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</si>
  <si>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000 2 02 09054 10 0000 151</t>
  </si>
  <si>
    <t>000 2 07 00000 00 0000 180</t>
  </si>
  <si>
    <t>000 2 07 05000 10 0000 180</t>
  </si>
  <si>
    <t>000 8 50 00000 00 0000 000</t>
  </si>
  <si>
    <t>Доходы бюджета - Всего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</si>
  <si>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</si>
  <si>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</si>
  <si>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</si>
  <si>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</si>
  <si>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</si>
  <si>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</si>
  <si>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</si>
  <si>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Ожидаемое исполнение на 01.01.2017</t>
  </si>
  <si>
    <t>Приложение №1</t>
  </si>
  <si>
    <t>182 1 01 00000 00 0000 000</t>
  </si>
  <si>
    <t>182 1 01 02000 01 0000 110</t>
  </si>
  <si>
    <t>182 1 05 00000 00 0000 000</t>
  </si>
  <si>
    <t>182 1 05 03000 01 0000 110</t>
  </si>
  <si>
    <t>182 1 06 00000 00 0000 000</t>
  </si>
  <si>
    <t>182 1 06 01000 00 0000 110</t>
  </si>
  <si>
    <t>182 1 06 01030 10 0000 110</t>
  </si>
  <si>
    <t>182 1 06 06000 00 0000 110</t>
  </si>
  <si>
    <t>850000 1 11 00000 00 0000 000</t>
  </si>
  <si>
    <t>850 1 11 05000 00 0000 120</t>
  </si>
  <si>
    <t>850 1 11 05025 10 0000 120</t>
  </si>
  <si>
    <t>850 1 11 05030 00 0000 120</t>
  </si>
  <si>
    <t>850 1 11 05035 10 0000 120</t>
  </si>
  <si>
    <t>850 1 11 09000 00 0000 120</t>
  </si>
  <si>
    <t>850 1 11 09040 00 0000 120</t>
  </si>
  <si>
    <t>850 1 11 09045 100000 120</t>
  </si>
  <si>
    <t>850 1 17 00000 00 0000 000</t>
  </si>
  <si>
    <t>850 2 00 00000 00 0000 000</t>
  </si>
  <si>
    <t>850 2 02 00000 00 0000 000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</si>
  <si>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 в том числе казенных ) в части реализации основных средств по указанному имуществу</t>
  </si>
  <si>
    <t>Бюджет муниципального образования - сельского поселения "Шибертуйское"</t>
  </si>
  <si>
    <t>Прочие поступления от денежных взысканий(штрафов) и иных сумм в возмещение ущерба,зачисляемые в бюджеты сельских поселений (федеральные государственные органы,Банк России,органы управления государственными внебюджетными фондами РФ)</t>
  </si>
  <si>
    <t>850 116 90050 10 6000 140</t>
  </si>
  <si>
    <t>Средства самообложения граждан, зачисляемые в бюджеты сельских поселений</t>
  </si>
  <si>
    <t>000 117 14030 10 0000 150</t>
  </si>
  <si>
    <t>000 117 14000 00 0000 150</t>
  </si>
  <si>
    <t>000 2 02 9005 410 0000 150</t>
  </si>
  <si>
    <t>850 2 02 9005 000 0000 150</t>
  </si>
  <si>
    <t>850 2 02 40000 00 0000 150</t>
  </si>
  <si>
    <t>850 2 02 40014 10 0000 150</t>
  </si>
  <si>
    <t>850 2 02 35118 10 0000 150</t>
  </si>
  <si>
    <t>850 2 02 35118 00 0000 150</t>
  </si>
  <si>
    <t>000 2 02 03000 00 0000 150</t>
  </si>
  <si>
    <t>850 2 02 15001 10 0000 150</t>
  </si>
  <si>
    <t xml:space="preserve">к  решению Совета депутатов МО-СП "Шибертуйское"№ 129  от"30  " 12      2022г."Об исполнении бюджета МО СП "Шибертуйское" на 2023год и 2024-2025 гг. </t>
  </si>
  <si>
    <t>000 1 14 0602510 0000 430</t>
  </si>
  <si>
    <t>000 1 14 06020 00 0000 430</t>
  </si>
  <si>
    <t>Исполнение доходной части бюджета МО-СП "Шибертуйское" на 01.10.2023 года</t>
  </si>
  <si>
    <t>Исполнение 01.10.2023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</si>
</sst>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72" fontId="9" fillId="0" borderId="10" xfId="0" applyNumberFormat="1" applyFont="1" applyFill="1" applyBorder="1" applyAlignment="1" applyProtection="1">
      <alignment vertical="top"/>
      <protection/>
    </xf>
    <xf numFmtId="172" fontId="9" fillId="0" borderId="1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72" fontId="11" fillId="0" borderId="10" xfId="0" applyNumberFormat="1" applyFont="1" applyFill="1" applyBorder="1" applyAlignment="1" applyProtection="1">
      <alignment vertical="top"/>
      <protection/>
    </xf>
    <xf numFmtId="174" fontId="3" fillId="0" borderId="10" xfId="0" applyNumberFormat="1" applyFont="1" applyFill="1" applyBorder="1" applyAlignment="1" applyProtection="1">
      <alignment vertical="top"/>
      <protection/>
    </xf>
    <xf numFmtId="172" fontId="3" fillId="0" borderId="10" xfId="0" applyNumberFormat="1" applyFont="1" applyFill="1" applyBorder="1" applyAlignment="1" applyProtection="1">
      <alignment vertical="top"/>
      <protection/>
    </xf>
    <xf numFmtId="173" fontId="3" fillId="0" borderId="10" xfId="0" applyNumberFormat="1" applyFont="1" applyFill="1" applyBorder="1" applyAlignment="1" applyProtection="1">
      <alignment vertical="top"/>
      <protection/>
    </xf>
    <xf numFmtId="173" fontId="3" fillId="0" borderId="10" xfId="0" applyNumberFormat="1" applyFont="1" applyFill="1" applyBorder="1" applyAlignment="1" applyProtection="1">
      <alignment horizontal="right" vertical="top"/>
      <protection/>
    </xf>
    <xf numFmtId="173" fontId="12" fillId="0" borderId="10" xfId="0" applyNumberFormat="1" applyFont="1" applyFill="1" applyBorder="1" applyAlignment="1" applyProtection="1">
      <alignment vertical="top"/>
      <protection/>
    </xf>
    <xf numFmtId="172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vertical="center" wrapText="1"/>
    </xf>
    <xf numFmtId="173" fontId="3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right" vertical="top"/>
      <protection/>
    </xf>
    <xf numFmtId="0" fontId="7" fillId="0" borderId="18" xfId="0" applyNumberFormat="1" applyFont="1" applyFill="1" applyBorder="1" applyAlignment="1" applyProtection="1">
      <alignment horizontal="right" vertical="top"/>
      <protection/>
    </xf>
    <xf numFmtId="0" fontId="7" fillId="0" borderId="19" xfId="0" applyNumberFormat="1" applyFont="1" applyFill="1" applyBorder="1" applyAlignment="1" applyProtection="1">
      <alignment horizontal="righ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75" zoomScaleNormal="75" zoomScaleSheetLayoutView="75" zoomScalePageLayoutView="0" workbookViewId="0" topLeftCell="A1">
      <selection activeCell="D30" sqref="D30"/>
    </sheetView>
  </sheetViews>
  <sheetFormatPr defaultColWidth="9.140625" defaultRowHeight="12.75"/>
  <cols>
    <col min="1" max="1" width="34.140625" style="1" customWidth="1"/>
    <col min="2" max="2" width="65.140625" style="1" customWidth="1"/>
    <col min="3" max="3" width="20.7109375" style="1" customWidth="1"/>
    <col min="4" max="4" width="23.7109375" style="1" customWidth="1"/>
    <col min="5" max="5" width="15.7109375" style="1" customWidth="1"/>
    <col min="6" max="6" width="17.00390625" style="1" hidden="1" customWidth="1"/>
    <col min="7" max="7" width="15.28125" style="1" hidden="1" customWidth="1"/>
    <col min="8" max="9" width="9.140625" style="1" hidden="1" customWidth="1"/>
    <col min="10" max="16384" width="9.140625" style="1" customWidth="1"/>
  </cols>
  <sheetData>
    <row r="1" spans="1:7" ht="35.25" customHeight="1">
      <c r="A1" s="3"/>
      <c r="B1" s="35" t="s">
        <v>102</v>
      </c>
      <c r="C1" s="35"/>
      <c r="D1" s="35"/>
      <c r="E1" s="35"/>
      <c r="F1" s="35"/>
      <c r="G1" s="35"/>
    </row>
    <row r="2" spans="1:5" ht="107.25" customHeight="1">
      <c r="A2" s="3"/>
      <c r="B2" s="36" t="s">
        <v>137</v>
      </c>
      <c r="C2" s="36"/>
      <c r="D2" s="36"/>
      <c r="E2" s="36"/>
    </row>
    <row r="3" spans="1:7" ht="49.5" customHeight="1">
      <c r="A3" s="4"/>
      <c r="B3" s="39" t="s">
        <v>140</v>
      </c>
      <c r="C3" s="40"/>
      <c r="D3" s="40"/>
      <c r="E3" s="41"/>
      <c r="F3" s="37" t="s">
        <v>13</v>
      </c>
      <c r="G3" s="38"/>
    </row>
    <row r="4" spans="1:7" ht="33.75" customHeight="1">
      <c r="A4" s="30" t="s">
        <v>3</v>
      </c>
      <c r="B4" s="30" t="s">
        <v>4</v>
      </c>
      <c r="C4" s="32" t="s">
        <v>123</v>
      </c>
      <c r="D4" s="33"/>
      <c r="E4" s="33"/>
      <c r="F4" s="33"/>
      <c r="G4" s="34"/>
    </row>
    <row r="5" spans="1:7" ht="69.75" customHeight="1">
      <c r="A5" s="31"/>
      <c r="B5" s="31"/>
      <c r="C5" s="9" t="s">
        <v>11</v>
      </c>
      <c r="D5" s="11" t="s">
        <v>141</v>
      </c>
      <c r="E5" s="9" t="s">
        <v>12</v>
      </c>
      <c r="F5" s="10" t="s">
        <v>101</v>
      </c>
      <c r="G5" s="9" t="s">
        <v>12</v>
      </c>
    </row>
    <row r="6" spans="1:7" ht="15.75" customHeight="1">
      <c r="A6" s="5">
        <v>1</v>
      </c>
      <c r="B6" s="5">
        <v>2</v>
      </c>
      <c r="C6" s="6">
        <v>3</v>
      </c>
      <c r="D6" s="7">
        <v>4</v>
      </c>
      <c r="E6" s="8">
        <v>5</v>
      </c>
      <c r="F6" s="2">
        <v>6</v>
      </c>
      <c r="G6" s="2">
        <v>7</v>
      </c>
    </row>
    <row r="7" spans="1:7" ht="18" customHeight="1">
      <c r="A7" s="27" t="s">
        <v>26</v>
      </c>
      <c r="B7" s="27" t="s">
        <v>10</v>
      </c>
      <c r="C7" s="25">
        <f>SUM(C8+C16+C18+C30+C48+C43)</f>
        <v>920.2074600000001</v>
      </c>
      <c r="D7" s="25">
        <f>SUM(D8+D16+D18+D30+D48+D43)</f>
        <v>378.15326999999996</v>
      </c>
      <c r="E7" s="26">
        <v>104.1</v>
      </c>
      <c r="F7" s="16">
        <f>F8+F16+F18+F26+F30+F41+F43+F48</f>
        <v>1443.1999999999998</v>
      </c>
      <c r="G7" s="16">
        <f>F7/C7*100</f>
        <v>156.83419910549298</v>
      </c>
    </row>
    <row r="8" spans="1:7" ht="18.75" customHeight="1">
      <c r="A8" s="13" t="s">
        <v>103</v>
      </c>
      <c r="B8" s="13" t="s">
        <v>7</v>
      </c>
      <c r="C8" s="23">
        <f>SUM(C9)</f>
        <v>110</v>
      </c>
      <c r="D8" s="23">
        <f>SUM(D9)</f>
        <v>101.02548</v>
      </c>
      <c r="E8" s="22">
        <f>D8/C8*100</f>
        <v>91.84134545454545</v>
      </c>
      <c r="F8" s="16">
        <v>323</v>
      </c>
      <c r="G8" s="16">
        <f aca="true" t="shared" si="0" ref="G8:G74">F8/C8*100</f>
        <v>293.6363636363636</v>
      </c>
    </row>
    <row r="9" spans="1:7" ht="17.25" customHeight="1">
      <c r="A9" s="13" t="s">
        <v>104</v>
      </c>
      <c r="B9" s="13" t="s">
        <v>27</v>
      </c>
      <c r="C9" s="23">
        <v>110</v>
      </c>
      <c r="D9" s="23">
        <v>101.02548</v>
      </c>
      <c r="E9" s="22">
        <f aca="true" t="shared" si="1" ref="E9:E74">D9/C9*100</f>
        <v>91.84134545454545</v>
      </c>
      <c r="F9" s="16">
        <v>323</v>
      </c>
      <c r="G9" s="16">
        <f t="shared" si="0"/>
        <v>293.6363636363636</v>
      </c>
    </row>
    <row r="10" spans="1:7" ht="56.25" customHeight="1" hidden="1">
      <c r="A10" s="13" t="s">
        <v>28</v>
      </c>
      <c r="B10" s="12" t="s">
        <v>29</v>
      </c>
      <c r="C10" s="23"/>
      <c r="D10" s="22"/>
      <c r="E10" s="22" t="e">
        <f t="shared" si="1"/>
        <v>#DIV/0!</v>
      </c>
      <c r="F10" s="16"/>
      <c r="G10" s="16" t="e">
        <f t="shared" si="0"/>
        <v>#DIV/0!</v>
      </c>
    </row>
    <row r="11" spans="1:7" ht="0.75" customHeight="1">
      <c r="A11" s="13" t="s">
        <v>30</v>
      </c>
      <c r="B11" s="12" t="s">
        <v>31</v>
      </c>
      <c r="C11" s="23">
        <f>C12+C13</f>
        <v>186.5</v>
      </c>
      <c r="D11" s="22">
        <f>D12+D13</f>
        <v>277.7</v>
      </c>
      <c r="E11" s="22">
        <f t="shared" si="1"/>
        <v>148.90080428954423</v>
      </c>
      <c r="F11" s="16">
        <v>297.7</v>
      </c>
      <c r="G11" s="16">
        <f t="shared" si="0"/>
        <v>159.62466487935657</v>
      </c>
    </row>
    <row r="12" spans="1:7" ht="87" customHeight="1" hidden="1">
      <c r="A12" s="13" t="s">
        <v>32</v>
      </c>
      <c r="B12" s="12" t="s">
        <v>94</v>
      </c>
      <c r="C12" s="23">
        <v>186.5</v>
      </c>
      <c r="D12" s="22">
        <v>277.7</v>
      </c>
      <c r="E12" s="22">
        <f t="shared" si="1"/>
        <v>148.90080428954423</v>
      </c>
      <c r="F12" s="16">
        <v>297.7</v>
      </c>
      <c r="G12" s="16">
        <f t="shared" si="0"/>
        <v>159.62466487935657</v>
      </c>
    </row>
    <row r="13" spans="1:7" ht="70.5" customHeight="1" hidden="1">
      <c r="A13" s="13" t="s">
        <v>33</v>
      </c>
      <c r="B13" s="12" t="s">
        <v>95</v>
      </c>
      <c r="C13" s="23"/>
      <c r="D13" s="22"/>
      <c r="E13" s="22" t="e">
        <f t="shared" si="1"/>
        <v>#DIV/0!</v>
      </c>
      <c r="F13" s="16"/>
      <c r="G13" s="16" t="e">
        <f t="shared" si="0"/>
        <v>#DIV/0!</v>
      </c>
    </row>
    <row r="14" spans="1:7" ht="47.25" customHeight="1" hidden="1">
      <c r="A14" s="13" t="s">
        <v>34</v>
      </c>
      <c r="B14" s="12" t="s">
        <v>35</v>
      </c>
      <c r="C14" s="23"/>
      <c r="D14" s="22"/>
      <c r="E14" s="22" t="e">
        <f t="shared" si="1"/>
        <v>#DIV/0!</v>
      </c>
      <c r="F14" s="16"/>
      <c r="G14" s="16" t="e">
        <f t="shared" si="0"/>
        <v>#DIV/0!</v>
      </c>
    </row>
    <row r="15" spans="1:7" ht="36" customHeight="1" hidden="1">
      <c r="A15" s="13"/>
      <c r="B15" s="12"/>
      <c r="C15" s="23"/>
      <c r="D15" s="22"/>
      <c r="E15" s="22"/>
      <c r="F15" s="16"/>
      <c r="G15" s="16"/>
    </row>
    <row r="16" spans="1:7" ht="21">
      <c r="A16" s="13" t="s">
        <v>105</v>
      </c>
      <c r="B16" s="12" t="s">
        <v>0</v>
      </c>
      <c r="C16" s="23">
        <f>C17</f>
        <v>20.6</v>
      </c>
      <c r="D16" s="23">
        <f>D17</f>
        <v>22.12721</v>
      </c>
      <c r="E16" s="22">
        <f t="shared" si="1"/>
        <v>107.41364077669904</v>
      </c>
      <c r="F16" s="16">
        <v>6.4</v>
      </c>
      <c r="G16" s="16">
        <f t="shared" si="0"/>
        <v>31.06796116504854</v>
      </c>
    </row>
    <row r="17" spans="1:7" ht="21">
      <c r="A17" s="13" t="s">
        <v>106</v>
      </c>
      <c r="B17" s="12" t="s">
        <v>2</v>
      </c>
      <c r="C17" s="23">
        <v>20.6</v>
      </c>
      <c r="D17" s="23">
        <v>22.12721</v>
      </c>
      <c r="E17" s="22">
        <f t="shared" si="1"/>
        <v>107.41364077669904</v>
      </c>
      <c r="F17" s="16">
        <v>6.4</v>
      </c>
      <c r="G17" s="16">
        <f t="shared" si="0"/>
        <v>31.06796116504854</v>
      </c>
    </row>
    <row r="18" spans="1:7" ht="21">
      <c r="A18" s="13" t="s">
        <v>107</v>
      </c>
      <c r="B18" s="12" t="s">
        <v>14</v>
      </c>
      <c r="C18" s="23">
        <f>C19+C21</f>
        <v>627.53746</v>
      </c>
      <c r="D18" s="23">
        <f>D19+D21</f>
        <v>136.93058</v>
      </c>
      <c r="E18" s="22">
        <f t="shared" si="1"/>
        <v>21.820303763220764</v>
      </c>
      <c r="F18" s="16">
        <f>F19+F21</f>
        <v>345.9</v>
      </c>
      <c r="G18" s="16">
        <f t="shared" si="0"/>
        <v>55.12021545295479</v>
      </c>
    </row>
    <row r="19" spans="1:7" ht="21">
      <c r="A19" s="13" t="s">
        <v>108</v>
      </c>
      <c r="B19" s="12" t="s">
        <v>15</v>
      </c>
      <c r="C19" s="23">
        <f>C20</f>
        <v>10</v>
      </c>
      <c r="D19" s="23">
        <f>D20</f>
        <v>3.95915</v>
      </c>
      <c r="E19" s="22">
        <f t="shared" si="1"/>
        <v>39.5915</v>
      </c>
      <c r="F19" s="16">
        <f>F20</f>
        <v>9.4</v>
      </c>
      <c r="G19" s="16">
        <f t="shared" si="0"/>
        <v>94</v>
      </c>
    </row>
    <row r="20" spans="1:7" ht="51.75" customHeight="1">
      <c r="A20" s="13" t="s">
        <v>109</v>
      </c>
      <c r="B20" s="12" t="s">
        <v>36</v>
      </c>
      <c r="C20" s="23">
        <v>10</v>
      </c>
      <c r="D20" s="23">
        <v>3.95915</v>
      </c>
      <c r="E20" s="22">
        <f t="shared" si="1"/>
        <v>39.5915</v>
      </c>
      <c r="F20" s="16">
        <v>9.4</v>
      </c>
      <c r="G20" s="16">
        <f t="shared" si="0"/>
        <v>94</v>
      </c>
    </row>
    <row r="21" spans="1:7" ht="30.75" customHeight="1">
      <c r="A21" s="13" t="s">
        <v>110</v>
      </c>
      <c r="B21" s="12" t="s">
        <v>37</v>
      </c>
      <c r="C21" s="23">
        <v>617.53746</v>
      </c>
      <c r="D21" s="23">
        <v>132.97143</v>
      </c>
      <c r="E21" s="22">
        <f t="shared" si="1"/>
        <v>21.532528569198053</v>
      </c>
      <c r="F21" s="16">
        <v>336.5</v>
      </c>
      <c r="G21" s="16">
        <f t="shared" si="0"/>
        <v>54.49062150820778</v>
      </c>
    </row>
    <row r="22" spans="1:7" ht="20.25" customHeight="1" hidden="1">
      <c r="A22" s="13" t="s">
        <v>38</v>
      </c>
      <c r="B22" s="12" t="s">
        <v>39</v>
      </c>
      <c r="C22" s="23">
        <f>C23</f>
        <v>0</v>
      </c>
      <c r="D22" s="23"/>
      <c r="E22" s="22" t="e">
        <f t="shared" si="1"/>
        <v>#DIV/0!</v>
      </c>
      <c r="F22" s="16">
        <f>F23</f>
        <v>388.9</v>
      </c>
      <c r="G22" s="16" t="e">
        <f t="shared" si="0"/>
        <v>#DIV/0!</v>
      </c>
    </row>
    <row r="23" spans="1:7" ht="23.25" customHeight="1" hidden="1">
      <c r="A23" s="13" t="s">
        <v>40</v>
      </c>
      <c r="B23" s="12" t="s">
        <v>41</v>
      </c>
      <c r="C23" s="23"/>
      <c r="D23" s="23"/>
      <c r="E23" s="22" t="e">
        <f t="shared" si="1"/>
        <v>#DIV/0!</v>
      </c>
      <c r="F23" s="16">
        <v>388.9</v>
      </c>
      <c r="G23" s="16" t="e">
        <f t="shared" si="0"/>
        <v>#DIV/0!</v>
      </c>
    </row>
    <row r="24" spans="1:7" ht="26.25" customHeight="1" hidden="1">
      <c r="A24" s="13" t="s">
        <v>42</v>
      </c>
      <c r="B24" s="12" t="s">
        <v>43</v>
      </c>
      <c r="C24" s="23">
        <f>C25</f>
        <v>0</v>
      </c>
      <c r="D24" s="23">
        <v>0</v>
      </c>
      <c r="E24" s="22" t="e">
        <f t="shared" si="1"/>
        <v>#DIV/0!</v>
      </c>
      <c r="F24" s="16">
        <v>0</v>
      </c>
      <c r="G24" s="16" t="e">
        <f t="shared" si="0"/>
        <v>#DIV/0!</v>
      </c>
    </row>
    <row r="25" spans="1:7" ht="27.75" customHeight="1" hidden="1">
      <c r="A25" s="13" t="s">
        <v>44</v>
      </c>
      <c r="B25" s="12" t="s">
        <v>45</v>
      </c>
      <c r="C25" s="23">
        <v>0</v>
      </c>
      <c r="D25" s="23">
        <v>0</v>
      </c>
      <c r="E25" s="22" t="e">
        <f t="shared" si="1"/>
        <v>#DIV/0!</v>
      </c>
      <c r="F25" s="16">
        <v>0</v>
      </c>
      <c r="G25" s="16" t="e">
        <f t="shared" si="0"/>
        <v>#DIV/0!</v>
      </c>
    </row>
    <row r="26" spans="1:7" ht="30.75" customHeight="1" hidden="1">
      <c r="A26" s="13" t="s">
        <v>46</v>
      </c>
      <c r="B26" s="12" t="s">
        <v>47</v>
      </c>
      <c r="C26" s="23">
        <f>C27+C28</f>
        <v>0</v>
      </c>
      <c r="D26" s="23">
        <f>D27+D28</f>
        <v>0</v>
      </c>
      <c r="E26" s="22" t="e">
        <f t="shared" si="1"/>
        <v>#DIV/0!</v>
      </c>
      <c r="F26" s="16">
        <f>F27+F28</f>
        <v>0</v>
      </c>
      <c r="G26" s="16" t="e">
        <f t="shared" si="0"/>
        <v>#DIV/0!</v>
      </c>
    </row>
    <row r="27" spans="1:7" ht="29.25" customHeight="1" hidden="1">
      <c r="A27" s="13" t="s">
        <v>48</v>
      </c>
      <c r="B27" s="12" t="s">
        <v>49</v>
      </c>
      <c r="C27" s="23"/>
      <c r="D27" s="23"/>
      <c r="E27" s="22" t="e">
        <f t="shared" si="1"/>
        <v>#DIV/0!</v>
      </c>
      <c r="F27" s="16"/>
      <c r="G27" s="16" t="e">
        <f t="shared" si="0"/>
        <v>#DIV/0!</v>
      </c>
    </row>
    <row r="28" spans="1:7" ht="30" customHeight="1" hidden="1">
      <c r="A28" s="13" t="s">
        <v>50</v>
      </c>
      <c r="B28" s="12" t="s">
        <v>51</v>
      </c>
      <c r="C28" s="23">
        <f>C29</f>
        <v>0</v>
      </c>
      <c r="D28" s="23">
        <f>D29</f>
        <v>0</v>
      </c>
      <c r="E28" s="22" t="e">
        <f t="shared" si="1"/>
        <v>#DIV/0!</v>
      </c>
      <c r="F28" s="16">
        <f>F29</f>
        <v>0</v>
      </c>
      <c r="G28" s="16" t="e">
        <f t="shared" si="0"/>
        <v>#DIV/0!</v>
      </c>
    </row>
    <row r="29" spans="1:7" ht="32.25" customHeight="1" hidden="1">
      <c r="A29" s="13" t="s">
        <v>52</v>
      </c>
      <c r="B29" s="12" t="s">
        <v>53</v>
      </c>
      <c r="C29" s="23"/>
      <c r="D29" s="23"/>
      <c r="E29" s="22" t="e">
        <f t="shared" si="1"/>
        <v>#DIV/0!</v>
      </c>
      <c r="F29" s="16"/>
      <c r="G29" s="16" t="e">
        <f t="shared" si="0"/>
        <v>#DIV/0!</v>
      </c>
    </row>
    <row r="30" spans="1:7" ht="30.75" customHeight="1">
      <c r="A30" s="13" t="s">
        <v>111</v>
      </c>
      <c r="B30" s="12" t="s">
        <v>54</v>
      </c>
      <c r="C30" s="23">
        <f>C35+C36+C38</f>
        <v>40</v>
      </c>
      <c r="D30" s="23">
        <f>D35+D36+D38</f>
        <v>4</v>
      </c>
      <c r="E30" s="22">
        <f t="shared" si="1"/>
        <v>10</v>
      </c>
      <c r="F30" s="16">
        <f>F35+F36+F38</f>
        <v>683.3</v>
      </c>
      <c r="G30" s="16">
        <f t="shared" si="0"/>
        <v>1708.25</v>
      </c>
    </row>
    <row r="31" spans="1:7" ht="0" customHeight="1" hidden="1">
      <c r="A31" s="13" t="s">
        <v>112</v>
      </c>
      <c r="B31" s="12" t="s">
        <v>96</v>
      </c>
      <c r="C31" s="23">
        <f>C32+C34+C36</f>
        <v>0</v>
      </c>
      <c r="D31" s="23">
        <f>D32+D34+D36</f>
        <v>0</v>
      </c>
      <c r="E31" s="22" t="e">
        <f t="shared" si="1"/>
        <v>#DIV/0!</v>
      </c>
      <c r="F31" s="16">
        <f>F32+F34+F36</f>
        <v>662.4</v>
      </c>
      <c r="G31" s="16" t="e">
        <f t="shared" si="0"/>
        <v>#DIV/0!</v>
      </c>
    </row>
    <row r="32" spans="1:7" ht="30.75" customHeight="1" hidden="1">
      <c r="A32" s="13" t="s">
        <v>55</v>
      </c>
      <c r="B32" s="12" t="s">
        <v>56</v>
      </c>
      <c r="C32" s="23">
        <f>C33</f>
        <v>0</v>
      </c>
      <c r="D32" s="23">
        <f>D33</f>
        <v>0</v>
      </c>
      <c r="E32" s="22" t="e">
        <f t="shared" si="1"/>
        <v>#DIV/0!</v>
      </c>
      <c r="F32" s="16">
        <f>F33</f>
        <v>0</v>
      </c>
      <c r="G32" s="16" t="e">
        <f t="shared" si="0"/>
        <v>#DIV/0!</v>
      </c>
    </row>
    <row r="33" spans="1:7" ht="32.25" customHeight="1" hidden="1">
      <c r="A33" s="13" t="s">
        <v>57</v>
      </c>
      <c r="B33" s="12" t="s">
        <v>97</v>
      </c>
      <c r="C33" s="23"/>
      <c r="D33" s="23"/>
      <c r="E33" s="22" t="e">
        <f t="shared" si="1"/>
        <v>#DIV/0!</v>
      </c>
      <c r="F33" s="16"/>
      <c r="G33" s="16" t="e">
        <f t="shared" si="0"/>
        <v>#DIV/0!</v>
      </c>
    </row>
    <row r="34" spans="1:7" ht="30" customHeight="1" hidden="1">
      <c r="A34" s="13" t="s">
        <v>58</v>
      </c>
      <c r="B34" s="12" t="s">
        <v>98</v>
      </c>
      <c r="C34" s="23">
        <f>C35</f>
        <v>0</v>
      </c>
      <c r="D34" s="23">
        <f>D35</f>
        <v>0</v>
      </c>
      <c r="E34" s="22" t="e">
        <f t="shared" si="1"/>
        <v>#DIV/0!</v>
      </c>
      <c r="F34" s="16">
        <f>F35</f>
        <v>657.4</v>
      </c>
      <c r="G34" s="16" t="e">
        <f t="shared" si="0"/>
        <v>#DIV/0!</v>
      </c>
    </row>
    <row r="35" spans="1:10" ht="30" customHeight="1" hidden="1">
      <c r="A35" s="13" t="s">
        <v>113</v>
      </c>
      <c r="B35" s="12" t="s">
        <v>59</v>
      </c>
      <c r="C35" s="23"/>
      <c r="D35" s="23">
        <v>0</v>
      </c>
      <c r="E35" s="22" t="e">
        <f t="shared" si="1"/>
        <v>#DIV/0!</v>
      </c>
      <c r="F35" s="16">
        <v>657.4</v>
      </c>
      <c r="G35" s="16" t="e">
        <f t="shared" si="0"/>
        <v>#DIV/0!</v>
      </c>
      <c r="J35" s="15"/>
    </row>
    <row r="36" spans="1:7" ht="23.25" customHeight="1" hidden="1">
      <c r="A36" s="13" t="s">
        <v>114</v>
      </c>
      <c r="B36" s="12" t="s">
        <v>60</v>
      </c>
      <c r="C36" s="23"/>
      <c r="D36" s="23"/>
      <c r="E36" s="22"/>
      <c r="F36" s="16">
        <v>5</v>
      </c>
      <c r="G36" s="16" t="e">
        <f t="shared" si="0"/>
        <v>#DIV/0!</v>
      </c>
    </row>
    <row r="37" spans="1:7" ht="24" customHeight="1" hidden="1">
      <c r="A37" s="13" t="s">
        <v>115</v>
      </c>
      <c r="B37" s="12" t="s">
        <v>61</v>
      </c>
      <c r="C37" s="23"/>
      <c r="D37" s="23"/>
      <c r="E37" s="22"/>
      <c r="F37" s="16">
        <v>5</v>
      </c>
      <c r="G37" s="16" t="e">
        <f t="shared" si="0"/>
        <v>#DIV/0!</v>
      </c>
    </row>
    <row r="38" spans="1:7" ht="78.75" customHeight="1">
      <c r="A38" s="13" t="s">
        <v>116</v>
      </c>
      <c r="B38" s="12" t="s">
        <v>99</v>
      </c>
      <c r="C38" s="23">
        <f>C39</f>
        <v>40</v>
      </c>
      <c r="D38" s="23">
        <f>D39</f>
        <v>4</v>
      </c>
      <c r="E38" s="22">
        <f t="shared" si="1"/>
        <v>10</v>
      </c>
      <c r="F38" s="16">
        <v>20.9</v>
      </c>
      <c r="G38" s="16">
        <f t="shared" si="0"/>
        <v>52.25</v>
      </c>
    </row>
    <row r="39" spans="1:7" ht="78" customHeight="1">
      <c r="A39" s="13" t="s">
        <v>117</v>
      </c>
      <c r="B39" s="12" t="s">
        <v>100</v>
      </c>
      <c r="C39" s="23">
        <f>C40</f>
        <v>40</v>
      </c>
      <c r="D39" s="23">
        <f>D40</f>
        <v>4</v>
      </c>
      <c r="E39" s="22">
        <f t="shared" si="1"/>
        <v>10</v>
      </c>
      <c r="F39" s="16">
        <v>20.9</v>
      </c>
      <c r="G39" s="16">
        <f t="shared" si="0"/>
        <v>52.25</v>
      </c>
    </row>
    <row r="40" spans="1:7" ht="63" customHeight="1">
      <c r="A40" s="13" t="s">
        <v>118</v>
      </c>
      <c r="B40" s="12" t="s">
        <v>62</v>
      </c>
      <c r="C40" s="23">
        <v>40</v>
      </c>
      <c r="D40" s="23">
        <v>4</v>
      </c>
      <c r="E40" s="22">
        <f t="shared" si="1"/>
        <v>10</v>
      </c>
      <c r="F40" s="16">
        <v>20.9</v>
      </c>
      <c r="G40" s="16">
        <f t="shared" si="0"/>
        <v>52.25</v>
      </c>
    </row>
    <row r="41" spans="1:7" ht="27" customHeight="1" hidden="1">
      <c r="A41" s="13" t="s">
        <v>63</v>
      </c>
      <c r="B41" s="12" t="s">
        <v>5</v>
      </c>
      <c r="C41" s="23">
        <f>C42</f>
        <v>0</v>
      </c>
      <c r="D41" s="23">
        <v>0</v>
      </c>
      <c r="E41" s="22" t="e">
        <f t="shared" si="1"/>
        <v>#DIV/0!</v>
      </c>
      <c r="F41" s="16">
        <f>F42</f>
        <v>0</v>
      </c>
      <c r="G41" s="16" t="e">
        <f t="shared" si="0"/>
        <v>#DIV/0!</v>
      </c>
    </row>
    <row r="42" spans="1:7" ht="0.75" customHeight="1" hidden="1">
      <c r="A42" s="13" t="s">
        <v>64</v>
      </c>
      <c r="B42" s="12" t="s">
        <v>65</v>
      </c>
      <c r="C42" s="24">
        <v>0</v>
      </c>
      <c r="D42" s="24">
        <v>0</v>
      </c>
      <c r="E42" s="22" t="e">
        <f t="shared" si="1"/>
        <v>#DIV/0!</v>
      </c>
      <c r="F42" s="17">
        <v>0</v>
      </c>
      <c r="G42" s="16" t="e">
        <f t="shared" si="0"/>
        <v>#DIV/0!</v>
      </c>
    </row>
    <row r="43" spans="1:7" ht="29.25" customHeight="1">
      <c r="A43" s="13" t="s">
        <v>66</v>
      </c>
      <c r="B43" s="12" t="s">
        <v>8</v>
      </c>
      <c r="C43" s="24">
        <f aca="true" t="shared" si="2" ref="C43:F45">C44</f>
        <v>107.07</v>
      </c>
      <c r="D43" s="24">
        <f t="shared" si="2"/>
        <v>107.07</v>
      </c>
      <c r="E43" s="22">
        <f t="shared" si="1"/>
        <v>100</v>
      </c>
      <c r="F43" s="17">
        <f t="shared" si="2"/>
        <v>0</v>
      </c>
      <c r="G43" s="16">
        <f t="shared" si="0"/>
        <v>0</v>
      </c>
    </row>
    <row r="44" spans="1:7" ht="57" customHeight="1">
      <c r="A44" s="13" t="s">
        <v>67</v>
      </c>
      <c r="B44" s="12" t="s">
        <v>68</v>
      </c>
      <c r="C44" s="23">
        <f t="shared" si="2"/>
        <v>107.07</v>
      </c>
      <c r="D44" s="23">
        <f t="shared" si="2"/>
        <v>107.07</v>
      </c>
      <c r="E44" s="22">
        <f t="shared" si="1"/>
        <v>100</v>
      </c>
      <c r="F44" s="16">
        <f t="shared" si="2"/>
        <v>0</v>
      </c>
      <c r="G44" s="16">
        <f t="shared" si="0"/>
        <v>0</v>
      </c>
    </row>
    <row r="45" spans="1:7" ht="51" customHeight="1">
      <c r="A45" s="13" t="s">
        <v>139</v>
      </c>
      <c r="B45" s="12" t="s">
        <v>69</v>
      </c>
      <c r="C45" s="23">
        <f t="shared" si="2"/>
        <v>107.07</v>
      </c>
      <c r="D45" s="23">
        <f t="shared" si="2"/>
        <v>107.07</v>
      </c>
      <c r="E45" s="22">
        <f t="shared" si="1"/>
        <v>100</v>
      </c>
      <c r="F45" s="16">
        <f t="shared" si="2"/>
        <v>0</v>
      </c>
      <c r="G45" s="16">
        <f t="shared" si="0"/>
        <v>0</v>
      </c>
    </row>
    <row r="46" spans="1:7" ht="99" customHeight="1">
      <c r="A46" s="13" t="s">
        <v>138</v>
      </c>
      <c r="B46" s="12" t="s">
        <v>122</v>
      </c>
      <c r="C46" s="23">
        <v>107.07</v>
      </c>
      <c r="D46" s="23">
        <v>107.07</v>
      </c>
      <c r="E46" s="22">
        <f t="shared" si="1"/>
        <v>100</v>
      </c>
      <c r="F46" s="16"/>
      <c r="G46" s="16">
        <f t="shared" si="0"/>
        <v>0</v>
      </c>
    </row>
    <row r="47" spans="1:7" ht="28.5" customHeight="1">
      <c r="A47" s="29" t="s">
        <v>125</v>
      </c>
      <c r="B47" s="12" t="s">
        <v>124</v>
      </c>
      <c r="C47" s="23">
        <v>0</v>
      </c>
      <c r="D47" s="23">
        <v>0</v>
      </c>
      <c r="E47" s="22">
        <v>100</v>
      </c>
      <c r="F47" s="16"/>
      <c r="G47" s="16"/>
    </row>
    <row r="48" spans="1:7" ht="29.25" customHeight="1">
      <c r="A48" s="13" t="s">
        <v>119</v>
      </c>
      <c r="B48" s="12" t="s">
        <v>1</v>
      </c>
      <c r="C48" s="23">
        <f>SUM(C49+C51)</f>
        <v>15</v>
      </c>
      <c r="D48" s="23">
        <f>SUM(D49+D51)</f>
        <v>7</v>
      </c>
      <c r="E48" s="22">
        <f t="shared" si="1"/>
        <v>46.666666666666664</v>
      </c>
      <c r="F48" s="16">
        <v>84.6</v>
      </c>
      <c r="G48" s="16">
        <f t="shared" si="0"/>
        <v>564</v>
      </c>
    </row>
    <row r="49" spans="1:7" ht="2.25" customHeight="1" hidden="1">
      <c r="A49" s="13" t="s">
        <v>70</v>
      </c>
      <c r="B49" s="12" t="s">
        <v>71</v>
      </c>
      <c r="C49" s="23">
        <f>C50</f>
        <v>0</v>
      </c>
      <c r="D49" s="23">
        <f>D50</f>
        <v>0</v>
      </c>
      <c r="E49" s="22" t="e">
        <f t="shared" si="1"/>
        <v>#DIV/0!</v>
      </c>
      <c r="F49" s="16">
        <f>F50</f>
        <v>0</v>
      </c>
      <c r="G49" s="16" t="e">
        <f t="shared" si="0"/>
        <v>#DIV/0!</v>
      </c>
    </row>
    <row r="50" spans="1:7" ht="29.25" customHeight="1" hidden="1">
      <c r="A50" s="13" t="s">
        <v>72</v>
      </c>
      <c r="B50" s="12" t="s">
        <v>73</v>
      </c>
      <c r="C50" s="23"/>
      <c r="D50" s="23"/>
      <c r="E50" s="22" t="e">
        <f t="shared" si="1"/>
        <v>#DIV/0!</v>
      </c>
      <c r="F50" s="16"/>
      <c r="G50" s="16" t="e">
        <f t="shared" si="0"/>
        <v>#DIV/0!</v>
      </c>
    </row>
    <row r="51" spans="1:7" ht="30" customHeight="1">
      <c r="A51" s="13" t="s">
        <v>74</v>
      </c>
      <c r="B51" s="12" t="s">
        <v>75</v>
      </c>
      <c r="C51" s="23">
        <f>C52</f>
        <v>15</v>
      </c>
      <c r="D51" s="23">
        <f>D52</f>
        <v>7</v>
      </c>
      <c r="E51" s="22">
        <f t="shared" si="1"/>
        <v>46.666666666666664</v>
      </c>
      <c r="F51" s="16">
        <f>F52</f>
        <v>168.6</v>
      </c>
      <c r="G51" s="16">
        <f t="shared" si="0"/>
        <v>1124</v>
      </c>
    </row>
    <row r="52" spans="1:7" ht="59.25" customHeight="1">
      <c r="A52" s="13" t="s">
        <v>76</v>
      </c>
      <c r="B52" s="12" t="s">
        <v>77</v>
      </c>
      <c r="C52" s="23">
        <v>15</v>
      </c>
      <c r="D52" s="23">
        <v>7</v>
      </c>
      <c r="E52" s="22">
        <f t="shared" si="1"/>
        <v>46.666666666666664</v>
      </c>
      <c r="F52" s="16">
        <v>168.6</v>
      </c>
      <c r="G52" s="16">
        <f t="shared" si="0"/>
        <v>1124</v>
      </c>
    </row>
    <row r="53" spans="1:7" ht="25.5" customHeight="1">
      <c r="A53" s="27" t="s">
        <v>120</v>
      </c>
      <c r="B53" s="28" t="s">
        <v>6</v>
      </c>
      <c r="C53" s="25">
        <f>(C54)</f>
        <v>2563.5</v>
      </c>
      <c r="D53" s="25">
        <f>(D54)</f>
        <v>2511.25</v>
      </c>
      <c r="E53" s="26">
        <f t="shared" si="1"/>
        <v>97.9617710161888</v>
      </c>
      <c r="F53" s="16">
        <v>962.4</v>
      </c>
      <c r="G53" s="16">
        <f t="shared" si="0"/>
        <v>37.54242246928028</v>
      </c>
    </row>
    <row r="54" spans="1:7" ht="30.75">
      <c r="A54" s="13" t="s">
        <v>121</v>
      </c>
      <c r="B54" s="12" t="s">
        <v>78</v>
      </c>
      <c r="C54" s="23">
        <f>SUM(C66+C58+C55+C72)</f>
        <v>2563.5</v>
      </c>
      <c r="D54" s="23">
        <f>SUM(D66+D58+D55+D72)</f>
        <v>2511.25</v>
      </c>
      <c r="E54" s="22">
        <f t="shared" si="1"/>
        <v>97.9617710161888</v>
      </c>
      <c r="F54" s="16">
        <f>F55+F58+F61+F67+F70</f>
        <v>962.4000000000001</v>
      </c>
      <c r="G54" s="16">
        <f t="shared" si="0"/>
        <v>37.54242246928028</v>
      </c>
    </row>
    <row r="55" spans="1:7" ht="54" customHeight="1">
      <c r="A55" s="13" t="s">
        <v>136</v>
      </c>
      <c r="B55" s="12" t="s">
        <v>79</v>
      </c>
      <c r="C55" s="23">
        <v>780.9</v>
      </c>
      <c r="D55" s="23">
        <v>779.925</v>
      </c>
      <c r="E55" s="22">
        <f t="shared" si="1"/>
        <v>99.8751440645409</v>
      </c>
      <c r="F55" s="16">
        <v>590.2</v>
      </c>
      <c r="G55" s="16">
        <f t="shared" si="0"/>
        <v>75.57945959789987</v>
      </c>
    </row>
    <row r="56" spans="1:7" ht="20.25" customHeight="1" hidden="1">
      <c r="A56" s="13" t="s">
        <v>80</v>
      </c>
      <c r="B56" s="12" t="s">
        <v>81</v>
      </c>
      <c r="C56" s="23">
        <f>C57</f>
        <v>556.3</v>
      </c>
      <c r="D56" s="23">
        <f>D57</f>
        <v>455.2</v>
      </c>
      <c r="E56" s="22">
        <f t="shared" si="1"/>
        <v>81.8263526873989</v>
      </c>
      <c r="F56" s="16">
        <f>F57</f>
        <v>556.3</v>
      </c>
      <c r="G56" s="16">
        <f t="shared" si="0"/>
        <v>100</v>
      </c>
    </row>
    <row r="57" spans="1:7" ht="31.5" customHeight="1" hidden="1">
      <c r="A57" s="13" t="s">
        <v>82</v>
      </c>
      <c r="B57" s="12" t="s">
        <v>83</v>
      </c>
      <c r="C57" s="23">
        <v>556.3</v>
      </c>
      <c r="D57" s="23">
        <v>455.2</v>
      </c>
      <c r="E57" s="22">
        <f t="shared" si="1"/>
        <v>81.8263526873989</v>
      </c>
      <c r="F57" s="16">
        <v>556.3</v>
      </c>
      <c r="G57" s="16">
        <f t="shared" si="0"/>
        <v>100</v>
      </c>
    </row>
    <row r="58" spans="1:7" ht="33" customHeight="1">
      <c r="A58" s="13" t="s">
        <v>135</v>
      </c>
      <c r="B58" s="12" t="s">
        <v>84</v>
      </c>
      <c r="C58" s="23">
        <f>SUM(C60)</f>
        <v>177.1</v>
      </c>
      <c r="D58" s="23">
        <f>SUM(D60)</f>
        <v>132.825</v>
      </c>
      <c r="E58" s="22"/>
      <c r="F58" s="16">
        <f>F59</f>
        <v>77.2</v>
      </c>
      <c r="G58" s="16">
        <f t="shared" si="0"/>
        <v>43.591191417278374</v>
      </c>
    </row>
    <row r="59" spans="1:7" ht="30.75">
      <c r="A59" s="13" t="s">
        <v>134</v>
      </c>
      <c r="B59" s="12" t="s">
        <v>16</v>
      </c>
      <c r="C59" s="23">
        <v>177.1</v>
      </c>
      <c r="D59" s="23">
        <f>D60</f>
        <v>132.825</v>
      </c>
      <c r="E59" s="22">
        <f t="shared" si="1"/>
        <v>75</v>
      </c>
      <c r="F59" s="16">
        <f>F60</f>
        <v>77.2</v>
      </c>
      <c r="G59" s="16">
        <f t="shared" si="0"/>
        <v>43.591191417278374</v>
      </c>
    </row>
    <row r="60" spans="1:7" ht="56.25" customHeight="1">
      <c r="A60" s="13" t="s">
        <v>133</v>
      </c>
      <c r="B60" s="12" t="s">
        <v>17</v>
      </c>
      <c r="C60" s="23">
        <v>177.1</v>
      </c>
      <c r="D60" s="23">
        <v>132.825</v>
      </c>
      <c r="E60" s="22">
        <f t="shared" si="1"/>
        <v>75</v>
      </c>
      <c r="F60" s="16">
        <v>77.2</v>
      </c>
      <c r="G60" s="16">
        <f t="shared" si="0"/>
        <v>43.591191417278374</v>
      </c>
    </row>
    <row r="61" spans="1:7" ht="1.5" customHeight="1" hidden="1">
      <c r="A61" s="13" t="s">
        <v>85</v>
      </c>
      <c r="B61" s="12" t="s">
        <v>9</v>
      </c>
      <c r="C61" s="23">
        <f>C62+C65</f>
        <v>0</v>
      </c>
      <c r="D61" s="23">
        <f>D62+D65</f>
        <v>0</v>
      </c>
      <c r="E61" s="22" t="e">
        <f t="shared" si="1"/>
        <v>#DIV/0!</v>
      </c>
      <c r="F61" s="16">
        <f>F62+F65</f>
        <v>0</v>
      </c>
      <c r="G61" s="16" t="e">
        <f t="shared" si="0"/>
        <v>#DIV/0!</v>
      </c>
    </row>
    <row r="62" spans="1:7" ht="21.75" customHeight="1" hidden="1">
      <c r="A62" s="13" t="s">
        <v>86</v>
      </c>
      <c r="B62" s="12" t="s">
        <v>18</v>
      </c>
      <c r="C62" s="23">
        <f>C63</f>
        <v>0</v>
      </c>
      <c r="D62" s="23">
        <f>D63</f>
        <v>0</v>
      </c>
      <c r="E62" s="22" t="e">
        <f t="shared" si="1"/>
        <v>#DIV/0!</v>
      </c>
      <c r="F62" s="16">
        <f>F63</f>
        <v>0</v>
      </c>
      <c r="G62" s="16" t="e">
        <f t="shared" si="0"/>
        <v>#DIV/0!</v>
      </c>
    </row>
    <row r="63" spans="1:7" ht="24.75" customHeight="1" hidden="1">
      <c r="A63" s="13" t="s">
        <v>87</v>
      </c>
      <c r="B63" s="12" t="s">
        <v>19</v>
      </c>
      <c r="C63" s="23"/>
      <c r="D63" s="23"/>
      <c r="E63" s="22" t="e">
        <f t="shared" si="1"/>
        <v>#DIV/0!</v>
      </c>
      <c r="F63" s="16"/>
      <c r="G63" s="16" t="e">
        <f t="shared" si="0"/>
        <v>#DIV/0!</v>
      </c>
    </row>
    <row r="64" spans="1:7" ht="72" customHeight="1">
      <c r="A64" s="13" t="s">
        <v>131</v>
      </c>
      <c r="B64" s="12" t="s">
        <v>88</v>
      </c>
      <c r="C64" s="23">
        <f>SUM(C65)</f>
        <v>0</v>
      </c>
      <c r="D64" s="23">
        <f>SUM(D65)</f>
        <v>0</v>
      </c>
      <c r="E64" s="22" t="e">
        <f t="shared" si="1"/>
        <v>#DIV/0!</v>
      </c>
      <c r="F64" s="16"/>
      <c r="G64" s="16"/>
    </row>
    <row r="65" spans="1:7" ht="69" customHeight="1">
      <c r="A65" s="13" t="s">
        <v>132</v>
      </c>
      <c r="B65" s="12" t="s">
        <v>88</v>
      </c>
      <c r="C65" s="23"/>
      <c r="D65" s="23"/>
      <c r="E65" s="22" t="e">
        <f t="shared" si="1"/>
        <v>#DIV/0!</v>
      </c>
      <c r="F65" s="16">
        <f>F66</f>
        <v>0</v>
      </c>
      <c r="G65" s="16" t="e">
        <f t="shared" si="0"/>
        <v>#DIV/0!</v>
      </c>
    </row>
    <row r="66" spans="1:7" ht="84" customHeight="1">
      <c r="A66" s="13" t="s">
        <v>130</v>
      </c>
      <c r="B66" s="12" t="s">
        <v>20</v>
      </c>
      <c r="C66" s="23">
        <f>SUM(C67)</f>
        <v>1598.5</v>
      </c>
      <c r="D66" s="23">
        <f>SUM(D67)</f>
        <v>1598.5</v>
      </c>
      <c r="E66" s="22">
        <f t="shared" si="1"/>
        <v>100</v>
      </c>
      <c r="F66" s="16"/>
      <c r="G66" s="16">
        <f t="shared" si="0"/>
        <v>0</v>
      </c>
    </row>
    <row r="67" spans="1:7" ht="32.25" customHeight="1">
      <c r="A67" s="13" t="s">
        <v>129</v>
      </c>
      <c r="B67" s="12" t="s">
        <v>21</v>
      </c>
      <c r="C67" s="23">
        <v>1598.5</v>
      </c>
      <c r="D67" s="23">
        <v>1598.5</v>
      </c>
      <c r="E67" s="22">
        <f t="shared" si="1"/>
        <v>100</v>
      </c>
      <c r="F67" s="16">
        <v>295</v>
      </c>
      <c r="G67" s="16">
        <f t="shared" si="0"/>
        <v>18.454801376290273</v>
      </c>
    </row>
    <row r="68" spans="1:7" ht="31.5" customHeight="1" hidden="1">
      <c r="A68" s="13" t="s">
        <v>89</v>
      </c>
      <c r="B68" s="12" t="s">
        <v>22</v>
      </c>
      <c r="C68" s="21">
        <f>C69</f>
        <v>120</v>
      </c>
      <c r="D68" s="21">
        <f>D69</f>
        <v>120</v>
      </c>
      <c r="E68" s="22">
        <f t="shared" si="1"/>
        <v>100</v>
      </c>
      <c r="F68" s="16">
        <f>F69</f>
        <v>120</v>
      </c>
      <c r="G68" s="16">
        <f t="shared" si="0"/>
        <v>100</v>
      </c>
    </row>
    <row r="69" spans="1:7" ht="30.75" customHeight="1" hidden="1">
      <c r="A69" s="13" t="s">
        <v>90</v>
      </c>
      <c r="B69" s="12" t="s">
        <v>23</v>
      </c>
      <c r="C69" s="21">
        <v>120</v>
      </c>
      <c r="D69" s="21">
        <v>120</v>
      </c>
      <c r="E69" s="22">
        <f t="shared" si="1"/>
        <v>100</v>
      </c>
      <c r="F69" s="16">
        <v>120</v>
      </c>
      <c r="G69" s="16">
        <f t="shared" si="0"/>
        <v>100</v>
      </c>
    </row>
    <row r="70" spans="1:7" ht="20.25" customHeight="1" hidden="1">
      <c r="A70" s="13" t="s">
        <v>91</v>
      </c>
      <c r="B70" s="12" t="s">
        <v>24</v>
      </c>
      <c r="C70" s="21">
        <f>C71</f>
        <v>0</v>
      </c>
      <c r="D70" s="21">
        <f>D71</f>
        <v>0</v>
      </c>
      <c r="E70" s="22" t="e">
        <f t="shared" si="1"/>
        <v>#DIV/0!</v>
      </c>
      <c r="F70" s="16">
        <f>F71</f>
        <v>0</v>
      </c>
      <c r="G70" s="16" t="e">
        <f t="shared" si="0"/>
        <v>#DIV/0!</v>
      </c>
    </row>
    <row r="71" spans="1:7" ht="20.25" customHeight="1" hidden="1">
      <c r="A71" s="13" t="s">
        <v>92</v>
      </c>
      <c r="B71" s="12" t="s">
        <v>25</v>
      </c>
      <c r="C71" s="21"/>
      <c r="D71" s="21"/>
      <c r="E71" s="22" t="e">
        <f t="shared" si="1"/>
        <v>#DIV/0!</v>
      </c>
      <c r="F71" s="16"/>
      <c r="G71" s="16" t="e">
        <f t="shared" si="0"/>
        <v>#DIV/0!</v>
      </c>
    </row>
    <row r="72" spans="1:7" ht="31.5" customHeight="1">
      <c r="A72" s="13" t="s">
        <v>128</v>
      </c>
      <c r="B72" s="12" t="s">
        <v>126</v>
      </c>
      <c r="C72" s="23">
        <f>SUM(C73)</f>
        <v>7</v>
      </c>
      <c r="D72" s="23">
        <f>SUM(D73)</f>
        <v>0</v>
      </c>
      <c r="E72" s="22">
        <f>D72/C72*100</f>
        <v>0</v>
      </c>
      <c r="F72" s="16"/>
      <c r="G72" s="16"/>
    </row>
    <row r="73" spans="1:7" ht="30" customHeight="1">
      <c r="A73" s="13" t="s">
        <v>127</v>
      </c>
      <c r="B73" s="12" t="s">
        <v>126</v>
      </c>
      <c r="C73" s="23">
        <v>7</v>
      </c>
      <c r="D73" s="23"/>
      <c r="E73" s="22">
        <f>D73/C73*100</f>
        <v>0</v>
      </c>
      <c r="F73" s="16"/>
      <c r="G73" s="16"/>
    </row>
    <row r="74" spans="2:7" ht="20.25">
      <c r="B74" s="12" t="s">
        <v>93</v>
      </c>
      <c r="C74" s="25">
        <f>SUM(C7+C53)</f>
        <v>3483.70746</v>
      </c>
      <c r="D74" s="25">
        <f>SUM(D7+D53)</f>
        <v>2889.40327</v>
      </c>
      <c r="E74" s="26">
        <f t="shared" si="1"/>
        <v>82.94046796914456</v>
      </c>
      <c r="F74" s="20" t="e">
        <f>F7+F53+#REF!</f>
        <v>#REF!</v>
      </c>
      <c r="G74" s="20" t="e">
        <f t="shared" si="0"/>
        <v>#REF!</v>
      </c>
    </row>
    <row r="75" spans="3:7" ht="0.75" customHeight="1">
      <c r="C75" s="18"/>
      <c r="D75" s="18"/>
      <c r="E75" s="18"/>
      <c r="F75" s="18"/>
      <c r="G75" s="18"/>
    </row>
    <row r="76" spans="2:7" ht="16.5" customHeight="1">
      <c r="B76" s="14"/>
      <c r="C76" s="18"/>
      <c r="D76" s="18"/>
      <c r="E76" s="18"/>
      <c r="F76" s="18"/>
      <c r="G76" s="18"/>
    </row>
    <row r="77" spans="3:7" ht="20.25" hidden="1">
      <c r="C77" s="18"/>
      <c r="D77" s="18"/>
      <c r="E77" s="18"/>
      <c r="F77" s="18"/>
      <c r="G77" s="18"/>
    </row>
    <row r="78" spans="1:7" ht="20.25" hidden="1">
      <c r="A78" s="19"/>
      <c r="C78" s="18"/>
      <c r="D78" s="18"/>
      <c r="E78" s="18"/>
      <c r="F78" s="18"/>
      <c r="G78" s="18"/>
    </row>
    <row r="79" ht="12.75">
      <c r="A79" s="19"/>
    </row>
  </sheetData>
  <sheetProtection/>
  <mergeCells count="7">
    <mergeCell ref="A4:A5"/>
    <mergeCell ref="C4:G4"/>
    <mergeCell ref="B1:G1"/>
    <mergeCell ref="B2:E2"/>
    <mergeCell ref="B4:B5"/>
    <mergeCell ref="F3:G3"/>
    <mergeCell ref="B3:E3"/>
  </mergeCells>
  <printOptions/>
  <pageMargins left="0.5905511811023623" right="0.5905511811023623" top="0.35433070866141736" bottom="0.3937007874015748" header="0" footer="0"/>
  <pageSetup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2005-03-05T10:07:39Z</cp:lastPrinted>
  <dcterms:created xsi:type="dcterms:W3CDTF">2003-10-16T06:18:07Z</dcterms:created>
  <dcterms:modified xsi:type="dcterms:W3CDTF">2005-03-06T09:36:43Z</dcterms:modified>
  <cp:category/>
  <cp:version/>
  <cp:contentType/>
  <cp:contentStatus/>
</cp:coreProperties>
</file>